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cuments\informes financieros diciembe 2022\"/>
    </mc:Choice>
  </mc:AlternateContent>
  <bookViews>
    <workbookView xWindow="0" yWindow="0" windowWidth="20490" windowHeight="7665"/>
  </bookViews>
  <sheets>
    <sheet name="EJECUCIÓN PRESUP. AL 31-12-2022" sheetId="1" r:id="rId1"/>
  </sheets>
  <definedNames>
    <definedName name="_xlnm.Print_Area" localSheetId="0">'EJECUCIÓN PRESUP. AL 31-12-2022'!$A$1:$Q$99</definedName>
    <definedName name="_xlnm.Print_Titles" localSheetId="0">'EJECUCIÓN PRESUP. AL 31-12-2022'!$1:$7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1" l="1"/>
  <c r="P25" i="1"/>
  <c r="P15" i="1"/>
  <c r="P9" i="1"/>
  <c r="P35" i="1"/>
  <c r="Q10" i="1"/>
  <c r="Q11" i="1"/>
  <c r="Q12" i="1"/>
  <c r="Q13" i="1"/>
  <c r="Q14" i="1"/>
  <c r="Q16" i="1"/>
  <c r="Q17" i="1"/>
  <c r="Q18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2" i="1"/>
  <c r="Q63" i="1"/>
  <c r="Q64" i="1"/>
  <c r="Q65" i="1"/>
  <c r="Q66" i="1"/>
  <c r="Q67" i="1"/>
  <c r="Q68" i="1"/>
  <c r="Q70" i="1"/>
  <c r="Q71" i="1"/>
  <c r="Q72" i="1"/>
  <c r="Q74" i="1"/>
  <c r="Q75" i="1"/>
  <c r="Q77" i="1"/>
  <c r="Q78" i="1"/>
  <c r="Q79" i="1"/>
  <c r="Q80" i="1"/>
  <c r="Q81" i="1"/>
  <c r="Q83" i="1"/>
  <c r="Q84" i="1"/>
  <c r="Q85" i="1"/>
  <c r="O51" i="1"/>
  <c r="O35" i="1"/>
  <c r="O25" i="1"/>
  <c r="O15" i="1"/>
  <c r="O9" i="1"/>
  <c r="N15" i="1"/>
  <c r="N51" i="1"/>
  <c r="N35" i="1"/>
  <c r="N25" i="1"/>
  <c r="N9" i="1"/>
  <c r="M9" i="1"/>
  <c r="M51" i="1"/>
  <c r="M15" i="1"/>
  <c r="M25" i="1"/>
  <c r="K51" i="1"/>
  <c r="L35" i="1"/>
  <c r="M35" i="1"/>
  <c r="L25" i="1"/>
  <c r="K25" i="1"/>
  <c r="L15" i="1"/>
  <c r="L9" i="1"/>
  <c r="L51" i="1"/>
  <c r="K9" i="1"/>
  <c r="K35" i="1"/>
  <c r="K15" i="1"/>
  <c r="J9" i="1"/>
  <c r="F82" i="1"/>
  <c r="Q82" i="1" s="1"/>
  <c r="E82" i="1"/>
  <c r="D82" i="1"/>
  <c r="C82" i="1"/>
  <c r="F79" i="1"/>
  <c r="E79" i="1"/>
  <c r="D79" i="1"/>
  <c r="C79" i="1"/>
  <c r="F76" i="1"/>
  <c r="E76" i="1"/>
  <c r="Q76" i="1" s="1"/>
  <c r="D76" i="1"/>
  <c r="C76" i="1"/>
  <c r="F69" i="1"/>
  <c r="Q69" i="1" s="1"/>
  <c r="E69" i="1"/>
  <c r="D69" i="1"/>
  <c r="C69" i="1"/>
  <c r="F66" i="1"/>
  <c r="E66" i="1"/>
  <c r="D66" i="1"/>
  <c r="C66" i="1"/>
  <c r="H61" i="1"/>
  <c r="G61" i="1"/>
  <c r="F61" i="1"/>
  <c r="E61" i="1"/>
  <c r="Q61" i="1" s="1"/>
  <c r="D61" i="1"/>
  <c r="C61" i="1"/>
  <c r="J51" i="1"/>
  <c r="I51" i="1"/>
  <c r="H51" i="1"/>
  <c r="G51" i="1"/>
  <c r="F51" i="1"/>
  <c r="E51" i="1"/>
  <c r="Q51" i="1" s="1"/>
  <c r="D51" i="1"/>
  <c r="C51" i="1"/>
  <c r="J35" i="1"/>
  <c r="I35" i="1"/>
  <c r="H35" i="1"/>
  <c r="G35" i="1"/>
  <c r="F35" i="1"/>
  <c r="E35" i="1"/>
  <c r="Q35" i="1" s="1"/>
  <c r="D35" i="1"/>
  <c r="C35" i="1"/>
  <c r="J25" i="1"/>
  <c r="I25" i="1"/>
  <c r="H25" i="1"/>
  <c r="G25" i="1"/>
  <c r="F25" i="1"/>
  <c r="Q25" i="1" s="1"/>
  <c r="E25" i="1"/>
  <c r="D25" i="1"/>
  <c r="C25" i="1"/>
  <c r="J15" i="1"/>
  <c r="I15" i="1"/>
  <c r="H15" i="1"/>
  <c r="G15" i="1"/>
  <c r="F15" i="1"/>
  <c r="E15" i="1"/>
  <c r="D15" i="1"/>
  <c r="C15" i="1"/>
  <c r="I9" i="1"/>
  <c r="H9" i="1"/>
  <c r="G9" i="1"/>
  <c r="F9" i="1"/>
  <c r="E9" i="1"/>
  <c r="Q9" i="1" s="1"/>
  <c r="D9" i="1"/>
  <c r="C9" i="1"/>
  <c r="N73" i="1" l="1"/>
  <c r="N86" i="1" s="1"/>
  <c r="P73" i="1"/>
  <c r="Q15" i="1"/>
  <c r="O73" i="1"/>
  <c r="O86" i="1" s="1"/>
  <c r="M73" i="1"/>
  <c r="M86" i="1" s="1"/>
  <c r="L73" i="1"/>
  <c r="L86" i="1" s="1"/>
  <c r="K73" i="1"/>
  <c r="K86" i="1" s="1"/>
  <c r="D73" i="1"/>
  <c r="D86" i="1" s="1"/>
  <c r="E73" i="1"/>
  <c r="H73" i="1"/>
  <c r="H86" i="1" s="1"/>
  <c r="I73" i="1"/>
  <c r="I86" i="1" s="1"/>
  <c r="F73" i="1"/>
  <c r="F86" i="1" s="1"/>
  <c r="G73" i="1"/>
  <c r="G86" i="1" s="1"/>
  <c r="C73" i="1"/>
  <c r="C86" i="1" s="1"/>
  <c r="J73" i="1"/>
  <c r="J86" i="1" s="1"/>
  <c r="Q73" i="1" l="1"/>
  <c r="Q86" i="1" s="1"/>
  <c r="P86" i="1"/>
  <c r="E86" i="1"/>
</calcChain>
</file>

<file path=xl/sharedStrings.xml><?xml version="1.0" encoding="utf-8"?>
<sst xmlns="http://schemas.openxmlformats.org/spreadsheetml/2006/main" count="111" uniqueCount="111">
  <si>
    <t>Ministerio de Hacienda</t>
  </si>
  <si>
    <t>DIRECCIÓN GENERAL DEL CATASTRO NACIONAL</t>
  </si>
  <si>
    <t>Año 2022</t>
  </si>
  <si>
    <t xml:space="preserve">Ejecución de Gastos y Aplicaciones Financieras </t>
  </si>
  <si>
    <t>Detalle</t>
  </si>
  <si>
    <t>Presupuesto Inicial</t>
  </si>
  <si>
    <t>Modificaciones Presupestarias</t>
  </si>
  <si>
    <t xml:space="preserve">Enero </t>
  </si>
  <si>
    <t>Febrero</t>
  </si>
  <si>
    <t>Marzo</t>
  </si>
  <si>
    <t>Abril</t>
  </si>
  <si>
    <t>Mayo</t>
  </si>
  <si>
    <t>Junio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</si>
  <si>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</si>
  <si>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</si>
  <si>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</si>
  <si>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</si>
  <si>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</si>
  <si>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</si>
  <si>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</si>
  <si>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</si>
  <si>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</si>
  <si>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</si>
  <si>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</si>
  <si>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</si>
  <si>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</si>
  <si>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</si>
  <si>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</si>
  <si>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</si>
  <si>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</si>
  <si>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</si>
  <si>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</si>
  <si>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</si>
  <si>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</si>
  <si>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</si>
  <si>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</si>
  <si>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</si>
  <si>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</si>
  <si>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</si>
  <si>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</si>
  <si>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</si>
  <si>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</si>
  <si>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</si>
  <si>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</si>
  <si>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</si>
  <si>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</si>
  <si>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</si>
  <si>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</si>
  <si>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</si>
  <si>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</si>
  <si>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</si>
  <si>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</si>
  <si>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</si>
  <si>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</si>
  <si>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</si>
  <si>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</si>
  <si>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</si>
  <si>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</si>
  <si>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</si>
  <si>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</si>
  <si>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 xml:space="preserve"> -   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</si>
  <si>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</si>
  <si>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</si>
  <si>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</si>
  <si>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</si>
  <si>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</si>
  <si>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</si>
  <si>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</si>
  <si>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</si>
  <si>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</si>
  <si>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</si>
  <si>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</si>
  <si>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</si>
  <si>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</si>
  <si>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</si>
  <si>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</si>
  <si>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</si>
  <si>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PÚBLICA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</si>
  <si>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</si>
  <si>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</si>
  <si>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</si>
  <si>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</si>
  <si>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</si>
  <si>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</si>
  <si>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</si>
  <si>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</si>
  <si>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</si>
  <si>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</si>
  <si>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</si>
  <si>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</si>
  <si>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</si>
  <si>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</si>
  <si>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 xml:space="preserve"> Preparado por:</t>
  </si>
  <si>
    <t>Revisado por:</t>
  </si>
  <si>
    <t>Carlos Martínez</t>
  </si>
  <si>
    <t>Enc. Div. Financiera</t>
  </si>
  <si>
    <t>Aprobado por:</t>
  </si>
  <si>
    <t>JACOB ASCENCIÓN</t>
  </si>
  <si>
    <t>ENC. DEPTO. ADMINISTRATIVO Y FINANCIERO</t>
  </si>
  <si>
    <t>Julio</t>
  </si>
  <si>
    <t>Total</t>
  </si>
  <si>
    <t>Massiel Méndez</t>
  </si>
  <si>
    <t>Contadora</t>
  </si>
  <si>
    <t>Agosto</t>
  </si>
  <si>
    <t>Septiembre</t>
  </si>
  <si>
    <t>Octubre</t>
  </si>
  <si>
    <t>Fecha de registro: hasta el [31] de [10] del [2022]</t>
  </si>
  <si>
    <t>Fecha de imputación: hasta el [31] de [10] del [2022]</t>
  </si>
  <si>
    <t>Noviembre</t>
  </si>
  <si>
    <t>Diciembre</t>
  </si>
  <si>
    <t>En RD$300,791,132.86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</si>
</sst>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2" applyFill="1" applyAlignment="1">
      <alignment wrapText="1"/>
    </xf>
    <xf numFmtId="43" fontId="3" fillId="0" borderId="0" xfId="1" applyFont="1" applyFill="1" applyAlignment="1">
      <alignment wrapText="1"/>
    </xf>
    <xf numFmtId="43" fontId="4" fillId="0" borderId="0" xfId="1" applyFont="1" applyFill="1" applyAlignment="1">
      <alignment wrapText="1"/>
    </xf>
    <xf numFmtId="0" fontId="5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2" fillId="0" borderId="0" xfId="2" applyFont="1" applyFill="1" applyAlignment="1">
      <alignment wrapText="1"/>
    </xf>
    <xf numFmtId="0" fontId="8" fillId="0" borderId="0" xfId="2" applyFont="1" applyFill="1" applyAlignment="1">
      <alignment wrapText="1"/>
    </xf>
    <xf numFmtId="43" fontId="8" fillId="0" borderId="0" xfId="1" applyFont="1" applyFill="1" applyAlignment="1">
      <alignment wrapText="1"/>
    </xf>
    <xf numFmtId="0" fontId="9" fillId="0" borderId="0" xfId="2" applyFont="1" applyFill="1" applyAlignment="1">
      <alignment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view="pageBreakPreview" zoomScale="85" zoomScaleNormal="85" zoomScaleSheetLayoutView="85" workbookViewId="0">
      <selection activeCell="Q99" sqref="A1:Q99"/>
    </sheetView>
  </sheetViews>
  <sheetFormatPr baseColWidth="10" defaultColWidth="9.140625" defaultRowHeight="15" x14ac:dyDescent="0.25"/>
  <cols>
    <col min="1" max="1" width="5.28515625" style="1" customWidth="1"/>
    <col min="2" max="2" width="71.7109375" style="1" customWidth="1"/>
    <col min="3" max="3" width="21.5703125" style="1" customWidth="1"/>
    <col min="4" max="4" width="23" style="1" customWidth="1"/>
    <col min="5" max="5" width="16.28515625" style="2" customWidth="1"/>
    <col min="6" max="6" width="19" style="3" customWidth="1"/>
    <col min="7" max="7" width="20.140625" style="3" customWidth="1"/>
    <col min="8" max="9" width="19.42578125" style="3" customWidth="1"/>
    <col min="10" max="10" width="15.7109375" customWidth="1"/>
    <col min="11" max="16" width="17.28515625" customWidth="1"/>
    <col min="17" max="17" width="16.7109375" style="1" customWidth="1"/>
    <col min="18" max="16384" width="9.140625" style="1"/>
  </cols>
  <sheetData>
    <row r="1" spans="1:18" ht="15.75" customHeight="1" x14ac:dyDescent="0.25">
      <c r="B1" t="s">
        <v>0</v>
      </c>
      <c r="C1"/>
      <c r="D1"/>
      <c r="E1"/>
      <c r="F1"/>
      <c r="G1"/>
      <c r="H1"/>
      <c r="I1"/>
      <c r="Q1"/>
      <c r="R1"/>
    </row>
    <row r="2" spans="1:18" ht="15.75" customHeight="1" x14ac:dyDescent="0.25">
      <c r="B2" t="s">
        <v>1</v>
      </c>
      <c r="C2"/>
      <c r="D2"/>
      <c r="E2"/>
      <c r="F2"/>
      <c r="G2"/>
      <c r="H2"/>
      <c r="I2"/>
      <c r="Q2"/>
      <c r="R2"/>
    </row>
    <row r="3" spans="1:18" x14ac:dyDescent="0.25">
      <c r="B3" t="s">
        <v>2</v>
      </c>
      <c r="C3"/>
      <c r="D3"/>
      <c r="E3"/>
      <c r="F3"/>
      <c r="G3"/>
      <c r="H3"/>
      <c r="I3"/>
      <c r="Q3"/>
      <c r="R3"/>
    </row>
    <row r="4" spans="1:18" x14ac:dyDescent="0.25">
      <c r="B4" t="s">
        <v>3</v>
      </c>
      <c r="C4"/>
      <c r="D4"/>
      <c r="E4"/>
      <c r="F4"/>
      <c r="G4"/>
      <c r="H4"/>
      <c r="I4"/>
      <c r="Q4"/>
      <c r="R4"/>
    </row>
    <row r="5" spans="1:18" x14ac:dyDescent="0.25">
      <c r="B5" t="s">
        <v>110</v>
      </c>
      <c r="C5"/>
      <c r="D5"/>
      <c r="E5"/>
      <c r="F5"/>
      <c r="G5"/>
      <c r="H5"/>
      <c r="I5"/>
      <c r="Q5"/>
      <c r="R5"/>
    </row>
    <row r="6" spans="1:18" x14ac:dyDescent="0.25">
      <c r="B6"/>
      <c r="C6"/>
      <c r="D6"/>
      <c r="E6"/>
      <c r="F6"/>
      <c r="G6"/>
      <c r="H6"/>
      <c r="I6"/>
      <c r="Q6"/>
      <c r="R6"/>
    </row>
    <row r="7" spans="1:18" x14ac:dyDescent="0.25"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  <c r="J7" t="s">
        <v>12</v>
      </c>
      <c r="K7" t="s">
        <v>99</v>
      </c>
      <c r="L7" t="s">
        <v>103</v>
      </c>
      <c r="M7" t="s">
        <v>104</v>
      </c>
      <c r="N7" t="s">
        <v>105</v>
      </c>
      <c r="O7" t="s">
        <v>108</v>
      </c>
      <c r="P7" t="s">
        <v>109</v>
      </c>
      <c r="Q7" t="s">
        <v>100</v>
      </c>
      <c r="R7"/>
    </row>
    <row r="8" spans="1:18" x14ac:dyDescent="0.25">
      <c r="B8" t="s">
        <v>13</v>
      </c>
      <c r="C8"/>
      <c r="D8"/>
      <c r="E8"/>
      <c r="F8"/>
      <c r="G8"/>
      <c r="H8"/>
      <c r="I8"/>
      <c r="Q8"/>
      <c r="R8"/>
    </row>
    <row r="9" spans="1:18" s="4" customFormat="1" x14ac:dyDescent="0.25">
      <c r="B9" t="s">
        <v>14</v>
      </c>
      <c r="C9">
        <f>+C10+C11+C12+C13+C14</f>
        <v>269499965</v>
      </c>
      <c r="D9">
        <f>+D10+D11+D12+D13+D14</f>
        <v>6989690.7999999998</v>
      </c>
      <c r="E9">
        <f>+E10+E11+E12+E14</f>
        <v>0</v>
      </c>
      <c r="F9">
        <f t="shared" ref="F9:I9" si="0">+F10+F11+F12+F14</f>
        <v>31174659.150000002</v>
      </c>
      <c r="G9">
        <f t="shared" si="0"/>
        <v>19324534.829999998</v>
      </c>
      <c r="H9">
        <f t="shared" si="0"/>
        <v>15203408.739999998</v>
      </c>
      <c r="I9">
        <f t="shared" si="0"/>
        <v>18791747.169999994</v>
      </c>
      <c r="J9">
        <f>+J10+J11+J12+J14</f>
        <v>22443625.07</v>
      </c>
      <c r="K9">
        <f>+K10+K11+K12+K14</f>
        <v>16656051.130000001</v>
      </c>
      <c r="L9">
        <f>+L10+L11+L12+L13+L14</f>
        <v>19758398.900000013</v>
      </c>
      <c r="M9">
        <f>+M10+M11+M12+M13+M14</f>
        <v>16713026.960000003</v>
      </c>
      <c r="N9">
        <f>+N10+N11+N12+N13+N14</f>
        <v>16636897.129999969</v>
      </c>
      <c r="O9">
        <f>+O10+O11+O12+O13+O14</f>
        <v>42352116.409999996</v>
      </c>
      <c r="P9">
        <f>+P10+P11+P12+P13+P14</f>
        <v>46711585.360000014</v>
      </c>
      <c r="Q9">
        <f>SUM(E9:P9)</f>
        <v>265766050.84999996</v>
      </c>
      <c r="R9"/>
    </row>
    <row r="10" spans="1:18" s="5" customFormat="1" x14ac:dyDescent="0.25">
      <c r="B10" t="s">
        <v>15</v>
      </c>
      <c r="C10">
        <v>172502576</v>
      </c>
      <c r="D10">
        <v>6123000</v>
      </c>
      <c r="E10"/>
      <c r="F10">
        <v>25736687</v>
      </c>
      <c r="G10">
        <v>12934056</v>
      </c>
      <c r="H10">
        <v>13058368.5</v>
      </c>
      <c r="I10">
        <v>15579520.629999995</v>
      </c>
      <c r="J10">
        <v>13264983.530000001</v>
      </c>
      <c r="K10">
        <v>13861657.07</v>
      </c>
      <c r="L10">
        <v>13921885.780000016</v>
      </c>
      <c r="M10">
        <v>13908552.5</v>
      </c>
      <c r="N10">
        <v>13842519.169999972</v>
      </c>
      <c r="O10">
        <v>27466393.489999998</v>
      </c>
      <c r="P10">
        <v>13829552.5</v>
      </c>
      <c r="Q10">
        <f t="shared" ref="Q10:Q72" si="1">SUM(E10:P10)</f>
        <v>177404176.16999999</v>
      </c>
      <c r="R10"/>
    </row>
    <row r="11" spans="1:18" s="5" customFormat="1" x14ac:dyDescent="0.25">
      <c r="B11" t="s">
        <v>16</v>
      </c>
      <c r="C11">
        <v>69803099</v>
      </c>
      <c r="D11"/>
      <c r="E11"/>
      <c r="F11">
        <v>1501000</v>
      </c>
      <c r="G11">
        <v>4428946</v>
      </c>
      <c r="H11">
        <v>164500</v>
      </c>
      <c r="I11">
        <v>1224500</v>
      </c>
      <c r="J11">
        <v>7190915</v>
      </c>
      <c r="K11">
        <v>694500</v>
      </c>
      <c r="L11">
        <v>694500</v>
      </c>
      <c r="M11">
        <v>694500</v>
      </c>
      <c r="N11">
        <v>694500</v>
      </c>
      <c r="O11">
        <v>12782476.060000002</v>
      </c>
      <c r="P11">
        <v>30784137.5</v>
      </c>
      <c r="Q11">
        <f t="shared" si="1"/>
        <v>60854474.560000002</v>
      </c>
      <c r="R11"/>
    </row>
    <row r="12" spans="1:18" s="5" customFormat="1" x14ac:dyDescent="0.25">
      <c r="B12" t="s">
        <v>17</v>
      </c>
      <c r="C12"/>
      <c r="D12"/>
      <c r="E12"/>
      <c r="F12"/>
      <c r="G12"/>
      <c r="H12">
        <v>0</v>
      </c>
      <c r="I12">
        <v>0</v>
      </c>
      <c r="J12">
        <v>0</v>
      </c>
      <c r="K12"/>
      <c r="L12">
        <v>0</v>
      </c>
      <c r="M12">
        <v>0</v>
      </c>
      <c r="N12">
        <v>0</v>
      </c>
      <c r="O12">
        <v>0</v>
      </c>
      <c r="P12">
        <v>0</v>
      </c>
      <c r="Q12">
        <f t="shared" si="1"/>
        <v>0</v>
      </c>
      <c r="R12"/>
    </row>
    <row r="13" spans="1:18" s="5" customFormat="1" x14ac:dyDescent="0.25">
      <c r="B13" t="s">
        <v>18</v>
      </c>
      <c r="C13">
        <v>4000000</v>
      </c>
      <c r="D13"/>
      <c r="E13"/>
      <c r="F13">
        <v>0</v>
      </c>
      <c r="G13"/>
      <c r="H13">
        <v>0</v>
      </c>
      <c r="I13">
        <v>0</v>
      </c>
      <c r="J13">
        <v>0</v>
      </c>
      <c r="K13"/>
      <c r="L13">
        <v>3030000</v>
      </c>
      <c r="M13">
        <v>0</v>
      </c>
      <c r="N13">
        <v>0</v>
      </c>
      <c r="O13">
        <v>0</v>
      </c>
      <c r="P13">
        <v>0</v>
      </c>
      <c r="Q13">
        <f t="shared" si="1"/>
        <v>3030000</v>
      </c>
      <c r="R13"/>
    </row>
    <row r="14" spans="1:18" s="5" customFormat="1" x14ac:dyDescent="0.25">
      <c r="B14" t="s">
        <v>19</v>
      </c>
      <c r="C14">
        <v>23194290</v>
      </c>
      <c r="D14">
        <v>866690.8</v>
      </c>
      <c r="E14"/>
      <c r="F14">
        <v>3936972.1500000008</v>
      </c>
      <c r="G14">
        <v>1961532.8299999996</v>
      </c>
      <c r="H14">
        <v>1980540.2399999993</v>
      </c>
      <c r="I14">
        <v>1987726.5399999982</v>
      </c>
      <c r="J14">
        <v>1987726.540000001</v>
      </c>
      <c r="K14">
        <v>2099894.06</v>
      </c>
      <c r="L14">
        <v>2112013.1199999992</v>
      </c>
      <c r="M14">
        <v>2109974.4600000028</v>
      </c>
      <c r="N14">
        <v>2099877.9599999972</v>
      </c>
      <c r="O14">
        <v>2103246.8599999994</v>
      </c>
      <c r="P14">
        <v>2097895.3600000106</v>
      </c>
      <c r="Q14">
        <f t="shared" si="1"/>
        <v>24477400.120000008</v>
      </c>
      <c r="R14"/>
    </row>
    <row r="15" spans="1:18" s="4" customFormat="1" x14ac:dyDescent="0.25">
      <c r="B15" t="s">
        <v>20</v>
      </c>
      <c r="C15">
        <f>+C16+C17+C18+C19+C20+C21+C22+C23+C24</f>
        <v>16281000</v>
      </c>
      <c r="D15">
        <f>+D16+D17+D18+D19+D20+D21+D22+D23+D24</f>
        <v>2747535.9</v>
      </c>
      <c r="E15">
        <f>+E16+E17+E18+E19+E20+E21+E22+E23+E24</f>
        <v>898502.52</v>
      </c>
      <c r="F15">
        <f t="shared" ref="F15:J15" si="2">+F16+F17+F18+F19+F20+F21+F22+F23+F24</f>
        <v>570540.33999999985</v>
      </c>
      <c r="G15">
        <f t="shared" si="2"/>
        <v>2139143.4899999998</v>
      </c>
      <c r="H15">
        <f t="shared" si="2"/>
        <v>1631713.78</v>
      </c>
      <c r="I15">
        <f t="shared" si="2"/>
        <v>1492193.4500000002</v>
      </c>
      <c r="J15">
        <f t="shared" si="2"/>
        <v>996575.08000001544</v>
      </c>
      <c r="K15">
        <f t="shared" ref="K15:P15" si="3">+K16+K17+K18+K19+K20+K21+K22+K23+K24</f>
        <v>1214208.68</v>
      </c>
      <c r="L15">
        <f t="shared" si="3"/>
        <v>2044524.7599999839</v>
      </c>
      <c r="M15">
        <f t="shared" si="3"/>
        <v>1884506.1600000006</v>
      </c>
      <c r="N15">
        <f t="shared" si="3"/>
        <v>1491272.2600000005</v>
      </c>
      <c r="O15">
        <f t="shared" si="3"/>
        <v>2424175.3499999996</v>
      </c>
      <c r="P15">
        <f t="shared" si="3"/>
        <v>2430385.3400000026</v>
      </c>
      <c r="Q15">
        <f t="shared" si="1"/>
        <v>19217741.210000001</v>
      </c>
      <c r="R15"/>
    </row>
    <row r="16" spans="1:18" s="5" customFormat="1" x14ac:dyDescent="0.25">
      <c r="A16" s="6"/>
      <c r="B16" t="s">
        <v>21</v>
      </c>
      <c r="C16">
        <v>7191000</v>
      </c>
      <c r="D16">
        <v>275000</v>
      </c>
      <c r="E16">
        <v>898502.52</v>
      </c>
      <c r="F16">
        <v>570540.33999999985</v>
      </c>
      <c r="G16">
        <v>547008.41999999993</v>
      </c>
      <c r="H16">
        <v>221706.54000000004</v>
      </c>
      <c r="I16">
        <v>934909.91000000015</v>
      </c>
      <c r="J16">
        <v>644745.58000000054</v>
      </c>
      <c r="K16">
        <v>645527.98</v>
      </c>
      <c r="L16">
        <v>659174.55999999866</v>
      </c>
      <c r="M16">
        <v>650002.97000000067</v>
      </c>
      <c r="N16">
        <v>273347.98000000045</v>
      </c>
      <c r="O16">
        <v>613687.58999999985</v>
      </c>
      <c r="P16">
        <v>1208216.160000002</v>
      </c>
      <c r="Q16">
        <f t="shared" si="1"/>
        <v>7867370.5500000026</v>
      </c>
      <c r="R16"/>
    </row>
    <row r="17" spans="2:18" s="5" customFormat="1" x14ac:dyDescent="0.25">
      <c r="B17" t="s">
        <v>22</v>
      </c>
      <c r="C17">
        <v>700000</v>
      </c>
      <c r="D17"/>
      <c r="E17"/>
      <c r="F17">
        <v>0</v>
      </c>
      <c r="G17"/>
      <c r="H17">
        <v>0</v>
      </c>
      <c r="I17">
        <v>82010</v>
      </c>
      <c r="J17">
        <v>31978</v>
      </c>
      <c r="K17">
        <v>0</v>
      </c>
      <c r="L17">
        <v>52350.600000000006</v>
      </c>
      <c r="M17">
        <v>0</v>
      </c>
      <c r="N17">
        <v>0</v>
      </c>
      <c r="O17">
        <v>0</v>
      </c>
      <c r="P17">
        <v>0</v>
      </c>
      <c r="Q17">
        <f t="shared" si="1"/>
        <v>166338.6</v>
      </c>
      <c r="R17"/>
    </row>
    <row r="18" spans="2:18" s="5" customFormat="1" x14ac:dyDescent="0.25">
      <c r="B18" t="s">
        <v>23</v>
      </c>
      <c r="C18">
        <v>2600000</v>
      </c>
      <c r="D18">
        <v>2222535.9</v>
      </c>
      <c r="E18"/>
      <c r="F18">
        <v>0</v>
      </c>
      <c r="G18">
        <v>1321832.5</v>
      </c>
      <c r="H18">
        <v>1261400</v>
      </c>
      <c r="I18">
        <v>245832.5</v>
      </c>
      <c r="J18">
        <v>220967.5</v>
      </c>
      <c r="K18">
        <v>230212.5</v>
      </c>
      <c r="L18">
        <v>148660</v>
      </c>
      <c r="M18">
        <v>800717.5</v>
      </c>
      <c r="N18">
        <v>1129050</v>
      </c>
      <c r="O18">
        <v>1084462.5</v>
      </c>
      <c r="P18">
        <v>375655</v>
      </c>
      <c r="Q18">
        <f t="shared" si="1"/>
        <v>6818790</v>
      </c>
      <c r="R18"/>
    </row>
    <row r="19" spans="2:18" s="5" customFormat="1" x14ac:dyDescent="0.25">
      <c r="B19" t="s">
        <v>24</v>
      </c>
      <c r="C19">
        <v>142000</v>
      </c>
      <c r="D19">
        <v>-40000</v>
      </c>
      <c r="E19"/>
      <c r="F19">
        <v>0</v>
      </c>
      <c r="G19"/>
      <c r="H19">
        <v>30000</v>
      </c>
      <c r="I19">
        <v>0</v>
      </c>
      <c r="J19">
        <v>0</v>
      </c>
      <c r="K19"/>
      <c r="L19">
        <v>0</v>
      </c>
      <c r="M19">
        <v>80500</v>
      </c>
      <c r="N19">
        <v>0</v>
      </c>
      <c r="O19">
        <v>6000</v>
      </c>
      <c r="P19">
        <v>0</v>
      </c>
      <c r="Q19">
        <f t="shared" si="1"/>
        <v>116500</v>
      </c>
      <c r="R19"/>
    </row>
    <row r="20" spans="2:18" s="5" customFormat="1" x14ac:dyDescent="0.25">
      <c r="B20" t="s">
        <v>25</v>
      </c>
      <c r="C20">
        <v>464000</v>
      </c>
      <c r="D20">
        <v>-74000</v>
      </c>
      <c r="E20"/>
      <c r="F20">
        <v>0</v>
      </c>
      <c r="G20"/>
      <c r="H20">
        <v>0</v>
      </c>
      <c r="I20">
        <v>0</v>
      </c>
      <c r="J20">
        <v>0</v>
      </c>
      <c r="K20"/>
      <c r="L20">
        <v>55171.18</v>
      </c>
      <c r="M20">
        <v>0</v>
      </c>
      <c r="N20">
        <v>0</v>
      </c>
      <c r="O20">
        <v>571725</v>
      </c>
      <c r="P20">
        <v>0</v>
      </c>
      <c r="Q20">
        <f t="shared" si="1"/>
        <v>626896.18000000005</v>
      </c>
      <c r="R20"/>
    </row>
    <row r="21" spans="2:18" s="5" customFormat="1" x14ac:dyDescent="0.25">
      <c r="B21" t="s">
        <v>26</v>
      </c>
      <c r="C21">
        <v>1050000</v>
      </c>
      <c r="D21"/>
      <c r="E21"/>
      <c r="F21">
        <v>0</v>
      </c>
      <c r="G21"/>
      <c r="H21">
        <v>0</v>
      </c>
      <c r="I21">
        <v>0</v>
      </c>
      <c r="J21">
        <v>0</v>
      </c>
      <c r="K21"/>
      <c r="L21">
        <v>1010731.3</v>
      </c>
      <c r="M21">
        <v>0</v>
      </c>
      <c r="N21">
        <v>0</v>
      </c>
      <c r="O21">
        <v>0</v>
      </c>
      <c r="P21"/>
      <c r="Q21">
        <f t="shared" si="1"/>
        <v>1010731.3</v>
      </c>
      <c r="R21"/>
    </row>
    <row r="22" spans="2:18" s="5" customFormat="1" x14ac:dyDescent="0.25">
      <c r="B22" t="s">
        <v>27</v>
      </c>
      <c r="C22">
        <v>2004000</v>
      </c>
      <c r="D22"/>
      <c r="E22"/>
      <c r="F22">
        <v>0</v>
      </c>
      <c r="G22">
        <v>61218.77</v>
      </c>
      <c r="H22">
        <v>44207.24</v>
      </c>
      <c r="I22">
        <v>61111.64</v>
      </c>
      <c r="J22">
        <v>0</v>
      </c>
      <c r="K22">
        <v>189033.4</v>
      </c>
      <c r="L22">
        <v>20237.289999999979</v>
      </c>
      <c r="M22">
        <v>305029.89</v>
      </c>
      <c r="N22">
        <v>51674.280000000028</v>
      </c>
      <c r="O22">
        <v>102000.26000000001</v>
      </c>
      <c r="P22">
        <v>349029.12000000011</v>
      </c>
      <c r="Q22">
        <f t="shared" si="1"/>
        <v>1183541.8900000001</v>
      </c>
      <c r="R22"/>
    </row>
    <row r="23" spans="2:18" s="5" customFormat="1" x14ac:dyDescent="0.25">
      <c r="B23" t="s">
        <v>28</v>
      </c>
      <c r="C23">
        <v>1050000</v>
      </c>
      <c r="D23">
        <v>-50000</v>
      </c>
      <c r="E23"/>
      <c r="F23">
        <v>0</v>
      </c>
      <c r="G23">
        <v>29950</v>
      </c>
      <c r="H23">
        <v>28400</v>
      </c>
      <c r="I23">
        <v>0</v>
      </c>
      <c r="J23">
        <v>0</v>
      </c>
      <c r="K23"/>
      <c r="L23">
        <v>4795.93</v>
      </c>
      <c r="M23">
        <v>5899.9999999999927</v>
      </c>
      <c r="N23">
        <v>0</v>
      </c>
      <c r="O23">
        <v>8500</v>
      </c>
      <c r="P23">
        <v>166385.06</v>
      </c>
      <c r="Q23">
        <f t="shared" si="1"/>
        <v>243930.99</v>
      </c>
      <c r="R23"/>
    </row>
    <row r="24" spans="2:18" s="5" customFormat="1" x14ac:dyDescent="0.25">
      <c r="B24" t="s">
        <v>29</v>
      </c>
      <c r="C24">
        <v>1080000</v>
      </c>
      <c r="D24">
        <v>414000</v>
      </c>
      <c r="E24"/>
      <c r="F24">
        <v>0</v>
      </c>
      <c r="G24">
        <v>179133.8</v>
      </c>
      <c r="H24">
        <v>46000</v>
      </c>
      <c r="I24">
        <v>168329.40000000002</v>
      </c>
      <c r="J24">
        <v>98884.000000014901</v>
      </c>
      <c r="K24">
        <v>149434.79999999999</v>
      </c>
      <c r="L24">
        <v>93403.899999985122</v>
      </c>
      <c r="M24">
        <v>42355.79999999993</v>
      </c>
      <c r="N24">
        <v>37200</v>
      </c>
      <c r="O24">
        <v>37800</v>
      </c>
      <c r="P24">
        <v>331100.00000000023</v>
      </c>
      <c r="Q24">
        <f t="shared" si="1"/>
        <v>1183641.7000000002</v>
      </c>
      <c r="R24"/>
    </row>
    <row r="25" spans="2:18" s="4" customFormat="1" x14ac:dyDescent="0.25">
      <c r="B25" t="s">
        <v>30</v>
      </c>
      <c r="C25">
        <f>+C26+C27+C28+C29+C30+C31+C32+C33+C34</f>
        <v>9230000</v>
      </c>
      <c r="D25">
        <f t="shared" ref="D25:G25" si="4">+D26+D27+D28+D29+D30+D31+D32+D33+D34</f>
        <v>305200</v>
      </c>
      <c r="E25">
        <f t="shared" si="4"/>
        <v>0</v>
      </c>
      <c r="F25">
        <f t="shared" si="4"/>
        <v>0</v>
      </c>
      <c r="G25">
        <f t="shared" si="4"/>
        <v>1401219.17</v>
      </c>
      <c r="H25">
        <f>+H26+H27+H28+H29+H30+H31+H32+H33+H34</f>
        <v>506893.73000000004</v>
      </c>
      <c r="I25">
        <f t="shared" ref="I25:J25" si="5">+I26+I27+I28+I29+I30+I31+I32+I33+I34</f>
        <v>145593.5</v>
      </c>
      <c r="J25">
        <f t="shared" si="5"/>
        <v>1461710.1199999996</v>
      </c>
      <c r="K25">
        <f>+K26+K27+K28+K29+K30+K31+K32+K33+K34</f>
        <v>943407.28999999992</v>
      </c>
      <c r="L25">
        <f t="shared" ref="L25" si="6">+L26+L27+L28+L29+L30+L31+L32+L33+L34</f>
        <v>465975.28000000014</v>
      </c>
      <c r="M25">
        <f>+M26+M27+M28+M29+M30+M31+M32+M33+M34</f>
        <v>1400798</v>
      </c>
      <c r="N25">
        <f>+N26+N27+N28+N29+N30+N31+N32+N33+N34</f>
        <v>2286110.8500000006</v>
      </c>
      <c r="O25">
        <f>+O26+O27+O28+O29+O30+O31+O32+O33+O34</f>
        <v>744014.87999999919</v>
      </c>
      <c r="P25">
        <f>+P26+P27+P28+P29+P30+P31+P32+P33+P34</f>
        <v>1945502.2999999989</v>
      </c>
      <c r="Q25">
        <f t="shared" si="1"/>
        <v>11301225.119999999</v>
      </c>
      <c r="R25"/>
    </row>
    <row r="26" spans="2:18" s="5" customFormat="1" x14ac:dyDescent="0.25">
      <c r="B26" t="s">
        <v>31</v>
      </c>
      <c r="C26">
        <v>610000</v>
      </c>
      <c r="D26"/>
      <c r="E26"/>
      <c r="F26">
        <v>0</v>
      </c>
      <c r="G26">
        <v>83246.5</v>
      </c>
      <c r="H26">
        <v>75707.200000000012</v>
      </c>
      <c r="I26">
        <v>11280</v>
      </c>
      <c r="J26">
        <v>224450.5</v>
      </c>
      <c r="K26">
        <v>26370</v>
      </c>
      <c r="L26">
        <v>42758</v>
      </c>
      <c r="M26">
        <v>117365.99999999994</v>
      </c>
      <c r="N26">
        <v>328735.20000000007</v>
      </c>
      <c r="O26">
        <v>34224</v>
      </c>
      <c r="P26">
        <v>61624.009999999893</v>
      </c>
      <c r="Q26">
        <f t="shared" si="1"/>
        <v>1005761.4099999999</v>
      </c>
      <c r="R26"/>
    </row>
    <row r="27" spans="2:18" s="5" customFormat="1" x14ac:dyDescent="0.25">
      <c r="B27" t="s">
        <v>32</v>
      </c>
      <c r="C27">
        <v>550000</v>
      </c>
      <c r="D27">
        <v>-334500</v>
      </c>
      <c r="E27"/>
      <c r="F27">
        <v>0</v>
      </c>
      <c r="G27"/>
      <c r="H27">
        <v>274.39999999999998</v>
      </c>
      <c r="I27">
        <v>21063</v>
      </c>
      <c r="J27">
        <v>0</v>
      </c>
      <c r="K27">
        <v>0</v>
      </c>
      <c r="L27">
        <v>3296.0599999999977</v>
      </c>
      <c r="M27">
        <v>0</v>
      </c>
      <c r="N27">
        <v>0</v>
      </c>
      <c r="O27">
        <v>87914.010000000009</v>
      </c>
      <c r="P27">
        <v>37159.139999999985</v>
      </c>
      <c r="Q27">
        <f t="shared" si="1"/>
        <v>149706.60999999999</v>
      </c>
      <c r="R27"/>
    </row>
    <row r="28" spans="2:18" s="5" customFormat="1" x14ac:dyDescent="0.25">
      <c r="B28" t="s">
        <v>33</v>
      </c>
      <c r="C28">
        <v>950000</v>
      </c>
      <c r="D28">
        <v>90000</v>
      </c>
      <c r="E28"/>
      <c r="F28"/>
      <c r="G28"/>
      <c r="H28">
        <v>271354.53999999998</v>
      </c>
      <c r="I28">
        <v>0</v>
      </c>
      <c r="J28">
        <v>80476</v>
      </c>
      <c r="K28">
        <v>282604.09999999998</v>
      </c>
      <c r="L28">
        <v>1195.0000000001164</v>
      </c>
      <c r="M28">
        <v>6900</v>
      </c>
      <c r="N28">
        <v>344787.95999999996</v>
      </c>
      <c r="O28">
        <v>25960</v>
      </c>
      <c r="P28">
        <v>0</v>
      </c>
      <c r="Q28">
        <f t="shared" si="1"/>
        <v>1013277.6</v>
      </c>
      <c r="R28"/>
    </row>
    <row r="29" spans="2:18" s="5" customFormat="1" x14ac:dyDescent="0.25">
      <c r="B29" t="s">
        <v>34</v>
      </c>
      <c r="C29">
        <v>30000</v>
      </c>
      <c r="D29"/>
      <c r="E29"/>
      <c r="F29">
        <v>0</v>
      </c>
      <c r="G29"/>
      <c r="H29"/>
      <c r="I29">
        <v>0</v>
      </c>
      <c r="J29">
        <v>0</v>
      </c>
      <c r="K29">
        <v>0</v>
      </c>
      <c r="L29">
        <v>25060</v>
      </c>
      <c r="M29">
        <v>0</v>
      </c>
      <c r="N29">
        <v>0</v>
      </c>
      <c r="O29">
        <v>0</v>
      </c>
      <c r="P29">
        <v>0</v>
      </c>
      <c r="Q29">
        <f t="shared" si="1"/>
        <v>25060</v>
      </c>
      <c r="R29"/>
    </row>
    <row r="30" spans="2:18" s="5" customFormat="1" x14ac:dyDescent="0.25">
      <c r="B30" t="s">
        <v>35</v>
      </c>
      <c r="C30">
        <v>245000</v>
      </c>
      <c r="D30">
        <v>5500</v>
      </c>
      <c r="E30"/>
      <c r="F30">
        <v>0</v>
      </c>
      <c r="G30">
        <v>21000</v>
      </c>
      <c r="H30">
        <v>885.88000000000102</v>
      </c>
      <c r="I30"/>
      <c r="J30">
        <v>0</v>
      </c>
      <c r="K30">
        <v>0</v>
      </c>
      <c r="L30">
        <v>116300.79999999999</v>
      </c>
      <c r="M30">
        <v>20500</v>
      </c>
      <c r="N30">
        <v>1793.6000000000058</v>
      </c>
      <c r="O30">
        <v>948.01000000000931</v>
      </c>
      <c r="P30">
        <v>145286.44000000003</v>
      </c>
      <c r="Q30">
        <f t="shared" si="1"/>
        <v>306714.73000000004</v>
      </c>
      <c r="R30"/>
    </row>
    <row r="31" spans="2:18" s="5" customFormat="1" x14ac:dyDescent="0.25">
      <c r="B31" t="s">
        <v>36</v>
      </c>
      <c r="C31">
        <v>430000</v>
      </c>
      <c r="D31">
        <v>-136500</v>
      </c>
      <c r="E31"/>
      <c r="F31">
        <v>0</v>
      </c>
      <c r="G31">
        <v>7670</v>
      </c>
      <c r="H31">
        <v>38035.99</v>
      </c>
      <c r="I31">
        <v>0</v>
      </c>
      <c r="J31">
        <v>14220.310000000005</v>
      </c>
      <c r="K31">
        <v>12441.99</v>
      </c>
      <c r="L31">
        <v>10230</v>
      </c>
      <c r="M31">
        <v>28080</v>
      </c>
      <c r="N31">
        <v>18960</v>
      </c>
      <c r="O31">
        <v>3990.0099999999802</v>
      </c>
      <c r="P31">
        <v>19171.750000000029</v>
      </c>
      <c r="Q31">
        <f t="shared" si="1"/>
        <v>152800.05000000002</v>
      </c>
      <c r="R31"/>
    </row>
    <row r="32" spans="2:18" s="5" customFormat="1" x14ac:dyDescent="0.25">
      <c r="B32" t="s">
        <v>37</v>
      </c>
      <c r="C32">
        <v>4220000</v>
      </c>
      <c r="D32">
        <v>300000</v>
      </c>
      <c r="E32"/>
      <c r="F32">
        <v>0</v>
      </c>
      <c r="G32">
        <v>976449.84</v>
      </c>
      <c r="H32">
        <v>0</v>
      </c>
      <c r="I32">
        <v>0</v>
      </c>
      <c r="J32">
        <v>979313.35</v>
      </c>
      <c r="K32">
        <v>303835</v>
      </c>
      <c r="L32">
        <v>2375</v>
      </c>
      <c r="M32">
        <v>1200780</v>
      </c>
      <c r="N32">
        <v>1132414.3300000005</v>
      </c>
      <c r="O32">
        <v>40360.05999999959</v>
      </c>
      <c r="P32">
        <v>1300627.9999999991</v>
      </c>
      <c r="Q32">
        <f t="shared" si="1"/>
        <v>5936155.5799999991</v>
      </c>
      <c r="R32"/>
    </row>
    <row r="33" spans="2:18" s="5" customFormat="1" x14ac:dyDescent="0.25">
      <c r="B33" t="s">
        <v>38</v>
      </c>
      <c r="C33"/>
      <c r="D33"/>
      <c r="E33"/>
      <c r="F33">
        <v>0</v>
      </c>
      <c r="G33"/>
      <c r="H33">
        <v>0</v>
      </c>
      <c r="I33">
        <v>0</v>
      </c>
      <c r="J33">
        <v>0</v>
      </c>
      <c r="K33"/>
      <c r="L33">
        <v>0</v>
      </c>
      <c r="M33">
        <v>0</v>
      </c>
      <c r="N33">
        <v>0</v>
      </c>
      <c r="O33">
        <v>0</v>
      </c>
      <c r="P33">
        <v>0</v>
      </c>
      <c r="Q33">
        <f t="shared" si="1"/>
        <v>0</v>
      </c>
      <c r="R33"/>
    </row>
    <row r="34" spans="2:18" s="5" customFormat="1" x14ac:dyDescent="0.25">
      <c r="B34" t="s">
        <v>39</v>
      </c>
      <c r="C34">
        <v>2195000</v>
      </c>
      <c r="D34">
        <v>380700</v>
      </c>
      <c r="E34"/>
      <c r="F34"/>
      <c r="G34">
        <v>312852.83</v>
      </c>
      <c r="H34">
        <v>120635.72000000003</v>
      </c>
      <c r="I34">
        <v>113250.5</v>
      </c>
      <c r="J34">
        <v>163249.95999999985</v>
      </c>
      <c r="K34">
        <v>318156.19999999995</v>
      </c>
      <c r="L34">
        <v>264760.42000000004</v>
      </c>
      <c r="M34">
        <v>27172</v>
      </c>
      <c r="N34">
        <v>459419.76000000024</v>
      </c>
      <c r="O34">
        <v>550618.78999999957</v>
      </c>
      <c r="P34">
        <v>381632.95999999996</v>
      </c>
      <c r="Q34">
        <f t="shared" si="1"/>
        <v>2711749.1399999997</v>
      </c>
      <c r="R34"/>
    </row>
    <row r="35" spans="2:18" s="4" customFormat="1" x14ac:dyDescent="0.25">
      <c r="B35" t="s">
        <v>40</v>
      </c>
      <c r="C35">
        <f>+C36+C37+C38+C39+C40+C41+C42</f>
        <v>90000</v>
      </c>
      <c r="D35">
        <f t="shared" ref="D35:E35" si="7">+D36+D37+D38+D39+D40+D41+D42</f>
        <v>0</v>
      </c>
      <c r="E35">
        <f t="shared" si="7"/>
        <v>0</v>
      </c>
      <c r="F35">
        <f>+F36+F37+F38+F39+F40+F41+F42</f>
        <v>0</v>
      </c>
      <c r="G35">
        <f t="shared" ref="G35:O35" si="8">+G36+G37+G38+G39+G40+G41+G42</f>
        <v>0</v>
      </c>
      <c r="H35">
        <f t="shared" si="8"/>
        <v>0</v>
      </c>
      <c r="I35">
        <f t="shared" si="8"/>
        <v>0</v>
      </c>
      <c r="J35">
        <f t="shared" si="8"/>
        <v>0</v>
      </c>
      <c r="K35">
        <f t="shared" si="8"/>
        <v>0</v>
      </c>
      <c r="L35">
        <f t="shared" si="8"/>
        <v>0</v>
      </c>
      <c r="M35">
        <f t="shared" si="8"/>
        <v>0</v>
      </c>
      <c r="N35">
        <f t="shared" si="8"/>
        <v>0</v>
      </c>
      <c r="O35">
        <f t="shared" si="8"/>
        <v>0</v>
      </c>
      <c r="P35">
        <f>+P36+P37+P38+P39+P40+P41+P42</f>
        <v>0</v>
      </c>
      <c r="Q35">
        <f t="shared" si="1"/>
        <v>0</v>
      </c>
      <c r="R35"/>
    </row>
    <row r="36" spans="2:18" s="5" customFormat="1" x14ac:dyDescent="0.25">
      <c r="B36" t="s">
        <v>41</v>
      </c>
      <c r="C36">
        <v>90000</v>
      </c>
      <c r="D36"/>
      <c r="E36"/>
      <c r="F36"/>
      <c r="G36"/>
      <c r="H36">
        <v>0</v>
      </c>
      <c r="I36"/>
      <c r="J36">
        <v>0</v>
      </c>
      <c r="K36"/>
      <c r="L36"/>
      <c r="M36">
        <v>0</v>
      </c>
      <c r="N36"/>
      <c r="O36">
        <v>0</v>
      </c>
      <c r="P36"/>
      <c r="Q36">
        <f t="shared" si="1"/>
        <v>0</v>
      </c>
      <c r="R36"/>
    </row>
    <row r="37" spans="2:18" s="5" customFormat="1" x14ac:dyDescent="0.25">
      <c r="B37" t="s">
        <v>42</v>
      </c>
      <c r="C37"/>
      <c r="D37"/>
      <c r="E37"/>
      <c r="F37"/>
      <c r="G37"/>
      <c r="H37">
        <v>0</v>
      </c>
      <c r="I37"/>
      <c r="J37">
        <v>0</v>
      </c>
      <c r="K37"/>
      <c r="L37"/>
      <c r="M37">
        <v>0</v>
      </c>
      <c r="N37"/>
      <c r="O37">
        <v>0</v>
      </c>
      <c r="P37"/>
      <c r="Q37">
        <f t="shared" si="1"/>
        <v>0</v>
      </c>
      <c r="R37"/>
    </row>
    <row r="38" spans="2:18" s="5" customFormat="1" x14ac:dyDescent="0.25">
      <c r="B38" t="s">
        <v>43</v>
      </c>
      <c r="C38"/>
      <c r="D38"/>
      <c r="E38"/>
      <c r="F38"/>
      <c r="G38"/>
      <c r="H38">
        <v>0</v>
      </c>
      <c r="I38"/>
      <c r="J38">
        <v>0</v>
      </c>
      <c r="K38"/>
      <c r="L38"/>
      <c r="M38">
        <v>0</v>
      </c>
      <c r="N38"/>
      <c r="O38">
        <v>0</v>
      </c>
      <c r="P38"/>
      <c r="Q38">
        <f t="shared" si="1"/>
        <v>0</v>
      </c>
      <c r="R38"/>
    </row>
    <row r="39" spans="2:18" s="5" customFormat="1" x14ac:dyDescent="0.25">
      <c r="B39" t="s">
        <v>44</v>
      </c>
      <c r="C39"/>
      <c r="D39"/>
      <c r="E39"/>
      <c r="F39"/>
      <c r="G39"/>
      <c r="H39">
        <v>0</v>
      </c>
      <c r="I39"/>
      <c r="J39">
        <v>0</v>
      </c>
      <c r="K39"/>
      <c r="L39"/>
      <c r="M39">
        <v>0</v>
      </c>
      <c r="N39"/>
      <c r="O39">
        <v>0</v>
      </c>
      <c r="P39"/>
      <c r="Q39">
        <f t="shared" si="1"/>
        <v>0</v>
      </c>
      <c r="R39"/>
    </row>
    <row r="40" spans="2:18" s="5" customFormat="1" x14ac:dyDescent="0.25">
      <c r="B40" t="s">
        <v>45</v>
      </c>
      <c r="C40"/>
      <c r="D40"/>
      <c r="E40"/>
      <c r="F40"/>
      <c r="G40"/>
      <c r="H40">
        <v>0</v>
      </c>
      <c r="I40"/>
      <c r="J40">
        <v>0</v>
      </c>
      <c r="K40"/>
      <c r="L40"/>
      <c r="M40">
        <v>0</v>
      </c>
      <c r="N40"/>
      <c r="O40">
        <v>0</v>
      </c>
      <c r="P40"/>
      <c r="Q40">
        <f t="shared" si="1"/>
        <v>0</v>
      </c>
      <c r="R40"/>
    </row>
    <row r="41" spans="2:18" s="5" customFormat="1" x14ac:dyDescent="0.25">
      <c r="B41" t="s">
        <v>46</v>
      </c>
      <c r="C41"/>
      <c r="D41"/>
      <c r="E41"/>
      <c r="F41"/>
      <c r="G41"/>
      <c r="H41">
        <v>0</v>
      </c>
      <c r="I41"/>
      <c r="J41">
        <v>0</v>
      </c>
      <c r="K41"/>
      <c r="L41"/>
      <c r="M41">
        <v>0</v>
      </c>
      <c r="N41"/>
      <c r="O41">
        <v>0</v>
      </c>
      <c r="P41"/>
      <c r="Q41">
        <f t="shared" si="1"/>
        <v>0</v>
      </c>
      <c r="R41"/>
    </row>
    <row r="42" spans="2:18" s="5" customFormat="1" x14ac:dyDescent="0.25">
      <c r="B42" t="s">
        <v>47</v>
      </c>
      <c r="C42"/>
      <c r="D42"/>
      <c r="E42"/>
      <c r="F42"/>
      <c r="G42"/>
      <c r="H42">
        <v>0</v>
      </c>
      <c r="I42"/>
      <c r="J42">
        <v>0</v>
      </c>
      <c r="K42"/>
      <c r="L42"/>
      <c r="M42">
        <v>0</v>
      </c>
      <c r="N42"/>
      <c r="O42">
        <v>0</v>
      </c>
      <c r="P42"/>
      <c r="Q42">
        <f t="shared" si="1"/>
        <v>0</v>
      </c>
      <c r="R42"/>
    </row>
    <row r="43" spans="2:18" s="4" customFormat="1" x14ac:dyDescent="0.25">
      <c r="B43" t="s">
        <v>48</v>
      </c>
      <c r="C43"/>
      <c r="D43"/>
      <c r="E43"/>
      <c r="F43"/>
      <c r="G43"/>
      <c r="H43">
        <v>0</v>
      </c>
      <c r="I43"/>
      <c r="J43">
        <v>0</v>
      </c>
      <c r="K43"/>
      <c r="L43"/>
      <c r="M43">
        <v>0</v>
      </c>
      <c r="N43"/>
      <c r="O43">
        <v>0</v>
      </c>
      <c r="P43"/>
      <c r="Q43">
        <f t="shared" si="1"/>
        <v>0</v>
      </c>
      <c r="R43"/>
    </row>
    <row r="44" spans="2:18" s="5" customFormat="1" x14ac:dyDescent="0.25">
      <c r="B44" t="s">
        <v>49</v>
      </c>
      <c r="C44"/>
      <c r="D44"/>
      <c r="E44"/>
      <c r="F44"/>
      <c r="G44"/>
      <c r="H44">
        <v>0</v>
      </c>
      <c r="I44"/>
      <c r="J44">
        <v>0</v>
      </c>
      <c r="K44"/>
      <c r="L44"/>
      <c r="M44">
        <v>0</v>
      </c>
      <c r="N44"/>
      <c r="O44">
        <v>0</v>
      </c>
      <c r="P44"/>
      <c r="Q44">
        <f t="shared" si="1"/>
        <v>0</v>
      </c>
      <c r="R44"/>
    </row>
    <row r="45" spans="2:18" s="5" customFormat="1" x14ac:dyDescent="0.25">
      <c r="B45" t="s">
        <v>50</v>
      </c>
      <c r="C45"/>
      <c r="D45"/>
      <c r="E45"/>
      <c r="F45"/>
      <c r="G45"/>
      <c r="H45">
        <v>0</v>
      </c>
      <c r="I45"/>
      <c r="J45">
        <v>0</v>
      </c>
      <c r="K45"/>
      <c r="L45"/>
      <c r="M45">
        <v>0</v>
      </c>
      <c r="N45"/>
      <c r="O45">
        <v>0</v>
      </c>
      <c r="P45"/>
      <c r="Q45">
        <f t="shared" si="1"/>
        <v>0</v>
      </c>
      <c r="R45"/>
    </row>
    <row r="46" spans="2:18" s="5" customFormat="1" x14ac:dyDescent="0.25">
      <c r="B46" t="s">
        <v>51</v>
      </c>
      <c r="C46"/>
      <c r="D46"/>
      <c r="E46"/>
      <c r="F46"/>
      <c r="G46"/>
      <c r="H46">
        <v>0</v>
      </c>
      <c r="I46"/>
      <c r="J46">
        <v>0</v>
      </c>
      <c r="K46"/>
      <c r="L46"/>
      <c r="M46">
        <v>0</v>
      </c>
      <c r="N46"/>
      <c r="O46">
        <v>0</v>
      </c>
      <c r="P46"/>
      <c r="Q46">
        <f t="shared" si="1"/>
        <v>0</v>
      </c>
      <c r="R46"/>
    </row>
    <row r="47" spans="2:18" s="5" customFormat="1" x14ac:dyDescent="0.25">
      <c r="B47" t="s">
        <v>52</v>
      </c>
      <c r="C47"/>
      <c r="D47"/>
      <c r="E47"/>
      <c r="F47"/>
      <c r="G47"/>
      <c r="H47">
        <v>0</v>
      </c>
      <c r="I47"/>
      <c r="J47">
        <v>0</v>
      </c>
      <c r="K47"/>
      <c r="L47"/>
      <c r="M47">
        <v>0</v>
      </c>
      <c r="N47"/>
      <c r="O47">
        <v>0</v>
      </c>
      <c r="P47"/>
      <c r="Q47">
        <f t="shared" si="1"/>
        <v>0</v>
      </c>
      <c r="R47"/>
    </row>
    <row r="48" spans="2:18" s="5" customFormat="1" x14ac:dyDescent="0.25">
      <c r="B48" t="s">
        <v>53</v>
      </c>
      <c r="C48"/>
      <c r="D48"/>
      <c r="E48"/>
      <c r="F48"/>
      <c r="G48"/>
      <c r="H48">
        <v>0</v>
      </c>
      <c r="I48"/>
      <c r="J48">
        <v>0</v>
      </c>
      <c r="K48"/>
      <c r="L48"/>
      <c r="M48">
        <v>0</v>
      </c>
      <c r="N48"/>
      <c r="O48">
        <v>0</v>
      </c>
      <c r="P48"/>
      <c r="Q48">
        <f t="shared" si="1"/>
        <v>0</v>
      </c>
      <c r="R48"/>
    </row>
    <row r="49" spans="2:18" s="5" customFormat="1" x14ac:dyDescent="0.25">
      <c r="B49" t="s">
        <v>54</v>
      </c>
      <c r="C49"/>
      <c r="D49"/>
      <c r="E49"/>
      <c r="F49"/>
      <c r="G49"/>
      <c r="H49">
        <v>0</v>
      </c>
      <c r="I49"/>
      <c r="J49">
        <v>0</v>
      </c>
      <c r="K49"/>
      <c r="L49"/>
      <c r="M49">
        <v>0</v>
      </c>
      <c r="N49"/>
      <c r="O49">
        <v>0</v>
      </c>
      <c r="P49"/>
      <c r="Q49">
        <f t="shared" si="1"/>
        <v>0</v>
      </c>
      <c r="R49"/>
    </row>
    <row r="50" spans="2:18" s="5" customFormat="1" x14ac:dyDescent="0.25">
      <c r="B50" t="s">
        <v>55</v>
      </c>
      <c r="C50"/>
      <c r="D50"/>
      <c r="E50"/>
      <c r="F50"/>
      <c r="G50"/>
      <c r="H50">
        <v>0</v>
      </c>
      <c r="I50"/>
      <c r="J50">
        <v>0</v>
      </c>
      <c r="K50"/>
      <c r="L50"/>
      <c r="M50">
        <v>0</v>
      </c>
      <c r="N50">
        <v>0</v>
      </c>
      <c r="O50">
        <v>0</v>
      </c>
      <c r="P50"/>
      <c r="Q50">
        <f t="shared" si="1"/>
        <v>0</v>
      </c>
      <c r="R50"/>
    </row>
    <row r="51" spans="2:18" s="4" customFormat="1" x14ac:dyDescent="0.25">
      <c r="B51" t="s">
        <v>56</v>
      </c>
      <c r="C51">
        <f>+C59+C56+C55+C53+C52</f>
        <v>5146617</v>
      </c>
      <c r="D51">
        <f>+D59+D56+D55+D53+D52</f>
        <v>147000</v>
      </c>
      <c r="E51">
        <f t="shared" ref="E51:O51" si="9">+E59+E56+E55+E53+E52</f>
        <v>0</v>
      </c>
      <c r="F51">
        <f t="shared" si="9"/>
        <v>0</v>
      </c>
      <c r="G51">
        <f t="shared" si="9"/>
        <v>0</v>
      </c>
      <c r="H51">
        <f t="shared" si="9"/>
        <v>127788.97</v>
      </c>
      <c r="I51">
        <f t="shared" si="9"/>
        <v>0</v>
      </c>
      <c r="J51">
        <f t="shared" si="9"/>
        <v>0</v>
      </c>
      <c r="K51">
        <f>+K59+K56+K55+K53+K52</f>
        <v>193909.7</v>
      </c>
      <c r="L51">
        <f t="shared" si="9"/>
        <v>413599.99</v>
      </c>
      <c r="M51">
        <f t="shared" si="9"/>
        <v>0</v>
      </c>
      <c r="N51">
        <f t="shared" si="9"/>
        <v>304417.82000000007</v>
      </c>
      <c r="O51">
        <f t="shared" si="9"/>
        <v>1881385.8499999999</v>
      </c>
      <c r="P51">
        <f>+P52+P53+P54+P55+P56+P57</f>
        <v>1585013.3500000006</v>
      </c>
      <c r="Q51">
        <f t="shared" si="1"/>
        <v>4506115.6800000006</v>
      </c>
      <c r="R51"/>
    </row>
    <row r="52" spans="2:18" s="5" customFormat="1" x14ac:dyDescent="0.25">
      <c r="B52" t="s">
        <v>57</v>
      </c>
      <c r="C52">
        <v>2850000</v>
      </c>
      <c r="D52">
        <v>377000</v>
      </c>
      <c r="E52"/>
      <c r="F52"/>
      <c r="G52"/>
      <c r="H52">
        <v>109704.97</v>
      </c>
      <c r="I52"/>
      <c r="J52">
        <v>0</v>
      </c>
      <c r="K52">
        <v>29990</v>
      </c>
      <c r="L52">
        <v>377600</v>
      </c>
      <c r="M52">
        <v>0</v>
      </c>
      <c r="N52">
        <v>304417.82000000007</v>
      </c>
      <c r="O52">
        <v>739890.84999999986</v>
      </c>
      <c r="P52">
        <v>988714.80000000051</v>
      </c>
      <c r="Q52">
        <f t="shared" si="1"/>
        <v>2550318.4400000004</v>
      </c>
      <c r="R52"/>
    </row>
    <row r="53" spans="2:18" s="5" customFormat="1" x14ac:dyDescent="0.25">
      <c r="B53" t="s">
        <v>58</v>
      </c>
      <c r="C53">
        <v>100000</v>
      </c>
      <c r="D53">
        <v>-50000</v>
      </c>
      <c r="E53"/>
      <c r="F53"/>
      <c r="G53"/>
      <c r="H53">
        <v>0</v>
      </c>
      <c r="I53"/>
      <c r="J53">
        <v>0</v>
      </c>
      <c r="K53"/>
      <c r="L53">
        <v>35999.99</v>
      </c>
      <c r="M53">
        <v>0</v>
      </c>
      <c r="N53"/>
      <c r="O53">
        <v>0</v>
      </c>
      <c r="P53">
        <v>0</v>
      </c>
      <c r="Q53">
        <f t="shared" si="1"/>
        <v>35999.99</v>
      </c>
      <c r="R53"/>
    </row>
    <row r="54" spans="2:18" s="5" customFormat="1" x14ac:dyDescent="0.25">
      <c r="B54" t="s">
        <v>59</v>
      </c>
      <c r="C54" t="s">
        <v>60</v>
      </c>
      <c r="D54"/>
      <c r="E54"/>
      <c r="F54"/>
      <c r="G54"/>
      <c r="H54">
        <v>0</v>
      </c>
      <c r="I54"/>
      <c r="J54">
        <v>0</v>
      </c>
      <c r="K54"/>
      <c r="L54">
        <v>0</v>
      </c>
      <c r="M54">
        <v>0</v>
      </c>
      <c r="N54"/>
      <c r="O54">
        <v>0</v>
      </c>
      <c r="P54">
        <v>0</v>
      </c>
      <c r="Q54">
        <f t="shared" si="1"/>
        <v>0</v>
      </c>
      <c r="R54"/>
    </row>
    <row r="55" spans="2:18" s="5" customFormat="1" x14ac:dyDescent="0.25">
      <c r="B55" t="s">
        <v>61</v>
      </c>
      <c r="C55">
        <v>1286617</v>
      </c>
      <c r="D55">
        <v>-50000</v>
      </c>
      <c r="E55"/>
      <c r="F55"/>
      <c r="G55"/>
      <c r="H55">
        <v>12852</v>
      </c>
      <c r="I55"/>
      <c r="J55">
        <v>0</v>
      </c>
      <c r="K55"/>
      <c r="L55">
        <v>0</v>
      </c>
      <c r="M55">
        <v>0</v>
      </c>
      <c r="N55"/>
      <c r="O55">
        <v>0</v>
      </c>
      <c r="P55">
        <v>0</v>
      </c>
      <c r="Q55">
        <f t="shared" si="1"/>
        <v>12852</v>
      </c>
      <c r="R55"/>
    </row>
    <row r="56" spans="2:18" s="5" customFormat="1" x14ac:dyDescent="0.25">
      <c r="B56" t="s">
        <v>62</v>
      </c>
      <c r="C56">
        <v>410000</v>
      </c>
      <c r="D56">
        <v>370000</v>
      </c>
      <c r="E56"/>
      <c r="F56"/>
      <c r="G56"/>
      <c r="H56">
        <v>5232</v>
      </c>
      <c r="I56"/>
      <c r="J56">
        <v>0</v>
      </c>
      <c r="K56">
        <v>163919.70000000001</v>
      </c>
      <c r="L56">
        <v>0</v>
      </c>
      <c r="M56">
        <v>0</v>
      </c>
      <c r="N56"/>
      <c r="O56">
        <v>1141495</v>
      </c>
      <c r="P56">
        <v>477877.89000000013</v>
      </c>
      <c r="Q56">
        <f t="shared" si="1"/>
        <v>1788524.59</v>
      </c>
      <c r="R56"/>
    </row>
    <row r="57" spans="2:18" s="5" customFormat="1" x14ac:dyDescent="0.25">
      <c r="B57" t="s">
        <v>63</v>
      </c>
      <c r="C57"/>
      <c r="D57"/>
      <c r="E57"/>
      <c r="F57"/>
      <c r="G57"/>
      <c r="H57">
        <v>0</v>
      </c>
      <c r="I57"/>
      <c r="J57">
        <v>0</v>
      </c>
      <c r="K57"/>
      <c r="L57">
        <v>0</v>
      </c>
      <c r="M57">
        <v>0</v>
      </c>
      <c r="N57"/>
      <c r="O57">
        <v>0</v>
      </c>
      <c r="P57">
        <v>118420.66</v>
      </c>
      <c r="Q57">
        <f t="shared" si="1"/>
        <v>118420.66</v>
      </c>
      <c r="R57"/>
    </row>
    <row r="58" spans="2:18" s="5" customFormat="1" x14ac:dyDescent="0.25">
      <c r="B58" t="s">
        <v>64</v>
      </c>
      <c r="C58"/>
      <c r="D58"/>
      <c r="E58"/>
      <c r="F58"/>
      <c r="G58"/>
      <c r="H58">
        <v>0</v>
      </c>
      <c r="I58"/>
      <c r="J58">
        <v>0</v>
      </c>
      <c r="K58"/>
      <c r="L58">
        <v>0</v>
      </c>
      <c r="M58">
        <v>0</v>
      </c>
      <c r="N58"/>
      <c r="O58">
        <v>0</v>
      </c>
      <c r="P58"/>
      <c r="Q58">
        <f t="shared" si="1"/>
        <v>0</v>
      </c>
      <c r="R58"/>
    </row>
    <row r="59" spans="2:18" s="5" customFormat="1" x14ac:dyDescent="0.25">
      <c r="B59" t="s">
        <v>65</v>
      </c>
      <c r="C59">
        <v>500000</v>
      </c>
      <c r="D59">
        <v>-500000</v>
      </c>
      <c r="E59"/>
      <c r="F59"/>
      <c r="G59"/>
      <c r="H59">
        <v>0</v>
      </c>
      <c r="I59"/>
      <c r="J59">
        <v>0</v>
      </c>
      <c r="K59"/>
      <c r="L59">
        <v>0</v>
      </c>
      <c r="M59">
        <v>0</v>
      </c>
      <c r="N59"/>
      <c r="O59">
        <v>0</v>
      </c>
      <c r="P59"/>
      <c r="Q59">
        <f t="shared" si="1"/>
        <v>0</v>
      </c>
      <c r="R59"/>
    </row>
    <row r="60" spans="2:18" s="5" customFormat="1" x14ac:dyDescent="0.25">
      <c r="B60" t="s">
        <v>66</v>
      </c>
      <c r="C60"/>
      <c r="D60"/>
      <c r="E60"/>
      <c r="F60"/>
      <c r="G60"/>
      <c r="H60">
        <v>0</v>
      </c>
      <c r="I60"/>
      <c r="J60">
        <v>0</v>
      </c>
      <c r="K60"/>
      <c r="L60">
        <v>0</v>
      </c>
      <c r="M60">
        <v>0</v>
      </c>
      <c r="N60"/>
      <c r="O60">
        <v>0</v>
      </c>
      <c r="P60"/>
      <c r="Q60">
        <f t="shared" si="1"/>
        <v>0</v>
      </c>
      <c r="R60"/>
    </row>
    <row r="61" spans="2:18" s="4" customFormat="1" x14ac:dyDescent="0.25">
      <c r="B61" t="s">
        <v>67</v>
      </c>
      <c r="C61">
        <f>+C62+C63+C64+C65</f>
        <v>0</v>
      </c>
      <c r="D61">
        <f t="shared" ref="D61:H61" si="10">+D62+D63+D64+D65</f>
        <v>0</v>
      </c>
      <c r="E61">
        <f t="shared" si="10"/>
        <v>0</v>
      </c>
      <c r="F61">
        <f t="shared" si="10"/>
        <v>0</v>
      </c>
      <c r="G61">
        <f t="shared" si="10"/>
        <v>0</v>
      </c>
      <c r="H61">
        <f t="shared" si="10"/>
        <v>0</v>
      </c>
      <c r="I61"/>
      <c r="J61">
        <v>0</v>
      </c>
      <c r="K61"/>
      <c r="L61"/>
      <c r="M61">
        <v>0</v>
      </c>
      <c r="N61"/>
      <c r="O61">
        <v>0</v>
      </c>
      <c r="P61"/>
      <c r="Q61">
        <f t="shared" si="1"/>
        <v>0</v>
      </c>
      <c r="R61"/>
    </row>
    <row r="62" spans="2:18" s="5" customFormat="1" x14ac:dyDescent="0.25">
      <c r="B62" t="s">
        <v>68</v>
      </c>
      <c r="C62"/>
      <c r="D62"/>
      <c r="E62"/>
      <c r="F62"/>
      <c r="G62"/>
      <c r="H62">
        <v>0</v>
      </c>
      <c r="I62"/>
      <c r="J62">
        <v>0</v>
      </c>
      <c r="K62"/>
      <c r="L62"/>
      <c r="M62">
        <v>0</v>
      </c>
      <c r="N62"/>
      <c r="O62">
        <v>0</v>
      </c>
      <c r="P62"/>
      <c r="Q62">
        <f t="shared" si="1"/>
        <v>0</v>
      </c>
      <c r="R62"/>
    </row>
    <row r="63" spans="2:18" s="5" customFormat="1" x14ac:dyDescent="0.25">
      <c r="B63" t="s">
        <v>69</v>
      </c>
      <c r="C63"/>
      <c r="D63"/>
      <c r="E63"/>
      <c r="F63"/>
      <c r="G63"/>
      <c r="H63">
        <v>0</v>
      </c>
      <c r="I63"/>
      <c r="J63">
        <v>0</v>
      </c>
      <c r="K63"/>
      <c r="L63"/>
      <c r="M63">
        <v>0</v>
      </c>
      <c r="N63"/>
      <c r="O63">
        <v>0</v>
      </c>
      <c r="P63"/>
      <c r="Q63">
        <f t="shared" si="1"/>
        <v>0</v>
      </c>
      <c r="R63"/>
    </row>
    <row r="64" spans="2:18" s="5" customFormat="1" x14ac:dyDescent="0.25">
      <c r="B64" t="s">
        <v>70</v>
      </c>
      <c r="C64"/>
      <c r="D64"/>
      <c r="E64"/>
      <c r="F64"/>
      <c r="G64"/>
      <c r="H64">
        <v>0</v>
      </c>
      <c r="I64"/>
      <c r="J64">
        <v>0</v>
      </c>
      <c r="K64"/>
      <c r="L64"/>
      <c r="M64">
        <v>0</v>
      </c>
      <c r="N64"/>
      <c r="O64">
        <v>0</v>
      </c>
      <c r="P64"/>
      <c r="Q64">
        <f t="shared" si="1"/>
        <v>0</v>
      </c>
      <c r="R64"/>
    </row>
    <row r="65" spans="2:18" s="5" customFormat="1" x14ac:dyDescent="0.25">
      <c r="B65" t="s">
        <v>71</v>
      </c>
      <c r="C65"/>
      <c r="D65"/>
      <c r="E65"/>
      <c r="F65"/>
      <c r="G65"/>
      <c r="H65">
        <v>0</v>
      </c>
      <c r="I65"/>
      <c r="J65">
        <v>0</v>
      </c>
      <c r="K65"/>
      <c r="L65"/>
      <c r="M65">
        <v>0</v>
      </c>
      <c r="N65"/>
      <c r="O65">
        <v>0</v>
      </c>
      <c r="P65"/>
      <c r="Q65">
        <f t="shared" si="1"/>
        <v>0</v>
      </c>
      <c r="R65"/>
    </row>
    <row r="66" spans="2:18" s="4" customFormat="1" x14ac:dyDescent="0.25">
      <c r="B66" t="s">
        <v>72</v>
      </c>
      <c r="C66">
        <f>+C67+C68</f>
        <v>0</v>
      </c>
      <c r="D66">
        <f t="shared" ref="D66:F66" si="11">+D67+D68</f>
        <v>0</v>
      </c>
      <c r="E66">
        <f t="shared" si="11"/>
        <v>0</v>
      </c>
      <c r="F66">
        <f t="shared" si="11"/>
        <v>0</v>
      </c>
      <c r="G66">
        <v>0</v>
      </c>
      <c r="H66">
        <v>0</v>
      </c>
      <c r="I66"/>
      <c r="J66">
        <v>0</v>
      </c>
      <c r="K66"/>
      <c r="L66"/>
      <c r="M66">
        <v>0</v>
      </c>
      <c r="N66"/>
      <c r="O66">
        <v>0</v>
      </c>
      <c r="P66"/>
      <c r="Q66">
        <f t="shared" si="1"/>
        <v>0</v>
      </c>
      <c r="R66"/>
    </row>
    <row r="67" spans="2:18" s="5" customFormat="1" x14ac:dyDescent="0.25">
      <c r="B67" t="s">
        <v>73</v>
      </c>
      <c r="C67"/>
      <c r="D67"/>
      <c r="E67"/>
      <c r="F67"/>
      <c r="G67"/>
      <c r="H67">
        <v>0</v>
      </c>
      <c r="I67"/>
      <c r="J67">
        <v>0</v>
      </c>
      <c r="K67"/>
      <c r="L67"/>
      <c r="M67">
        <v>0</v>
      </c>
      <c r="N67"/>
      <c r="O67">
        <v>0</v>
      </c>
      <c r="P67"/>
      <c r="Q67">
        <f t="shared" si="1"/>
        <v>0</v>
      </c>
      <c r="R67"/>
    </row>
    <row r="68" spans="2:18" s="5" customFormat="1" x14ac:dyDescent="0.25">
      <c r="B68" t="s">
        <v>74</v>
      </c>
      <c r="C68"/>
      <c r="D68"/>
      <c r="E68"/>
      <c r="F68"/>
      <c r="G68"/>
      <c r="H68">
        <v>0</v>
      </c>
      <c r="I68"/>
      <c r="J68">
        <v>0</v>
      </c>
      <c r="K68"/>
      <c r="L68"/>
      <c r="M68">
        <v>0</v>
      </c>
      <c r="N68"/>
      <c r="O68">
        <v>0</v>
      </c>
      <c r="P68"/>
      <c r="Q68">
        <f t="shared" si="1"/>
        <v>0</v>
      </c>
      <c r="R68"/>
    </row>
    <row r="69" spans="2:18" s="5" customFormat="1" x14ac:dyDescent="0.25">
      <c r="B69" t="s">
        <v>75</v>
      </c>
      <c r="C69">
        <f>+C70+C71+C72</f>
        <v>0</v>
      </c>
      <c r="D69">
        <f t="shared" ref="D69:F69" si="12">+D70+D71+D72</f>
        <v>0</v>
      </c>
      <c r="E69">
        <f t="shared" si="12"/>
        <v>0</v>
      </c>
      <c r="F69">
        <f t="shared" si="12"/>
        <v>0</v>
      </c>
      <c r="G69">
        <v>0</v>
      </c>
      <c r="H69">
        <v>0</v>
      </c>
      <c r="I69"/>
      <c r="J69">
        <v>0</v>
      </c>
      <c r="K69"/>
      <c r="L69"/>
      <c r="M69">
        <v>0</v>
      </c>
      <c r="N69"/>
      <c r="O69">
        <v>0</v>
      </c>
      <c r="P69"/>
      <c r="Q69">
        <f t="shared" si="1"/>
        <v>0</v>
      </c>
      <c r="R69"/>
    </row>
    <row r="70" spans="2:18" s="5" customFormat="1" x14ac:dyDescent="0.25">
      <c r="B70" t="s">
        <v>76</v>
      </c>
      <c r="C70"/>
      <c r="D70"/>
      <c r="E70"/>
      <c r="F70"/>
      <c r="G70"/>
      <c r="H70">
        <v>0</v>
      </c>
      <c r="I70"/>
      <c r="J70">
        <v>0</v>
      </c>
      <c r="K70"/>
      <c r="L70"/>
      <c r="M70">
        <v>0</v>
      </c>
      <c r="N70"/>
      <c r="O70">
        <v>0</v>
      </c>
      <c r="P70"/>
      <c r="Q70">
        <f t="shared" si="1"/>
        <v>0</v>
      </c>
      <c r="R70"/>
    </row>
    <row r="71" spans="2:18" s="5" customFormat="1" x14ac:dyDescent="0.25">
      <c r="B71" t="s">
        <v>77</v>
      </c>
      <c r="C71"/>
      <c r="D71"/>
      <c r="E71"/>
      <c r="F71"/>
      <c r="G71"/>
      <c r="H71">
        <v>0</v>
      </c>
      <c r="I71"/>
      <c r="J71">
        <v>0</v>
      </c>
      <c r="K71"/>
      <c r="L71"/>
      <c r="M71">
        <v>0</v>
      </c>
      <c r="N71"/>
      <c r="O71">
        <v>0</v>
      </c>
      <c r="P71"/>
      <c r="Q71">
        <f t="shared" si="1"/>
        <v>0</v>
      </c>
      <c r="R71"/>
    </row>
    <row r="72" spans="2:18" s="5" customFormat="1" x14ac:dyDescent="0.25">
      <c r="B72" t="s">
        <v>78</v>
      </c>
      <c r="C72"/>
      <c r="D72"/>
      <c r="E72"/>
      <c r="F72"/>
      <c r="G72"/>
      <c r="H72">
        <v>0</v>
      </c>
      <c r="I72"/>
      <c r="J72">
        <v>0</v>
      </c>
      <c r="K72"/>
      <c r="L72"/>
      <c r="M72">
        <v>0</v>
      </c>
      <c r="N72"/>
      <c r="O72">
        <v>0</v>
      </c>
      <c r="P72"/>
      <c r="Q72">
        <f t="shared" si="1"/>
        <v>0</v>
      </c>
      <c r="R72"/>
    </row>
    <row r="73" spans="2:18" s="4" customFormat="1" x14ac:dyDescent="0.25">
      <c r="B73" t="s">
        <v>79</v>
      </c>
      <c r="C73">
        <f>+C9+C15+C25+C35+C51</f>
        <v>300247582</v>
      </c>
      <c r="D73">
        <f>+D9+D15+D25+D35+D51</f>
        <v>10189426.699999999</v>
      </c>
      <c r="E73">
        <f t="shared" ref="E73:I73" si="13">+E9+E15+E25+E35+E51</f>
        <v>898502.52</v>
      </c>
      <c r="F73">
        <f t="shared" si="13"/>
        <v>31745199.490000002</v>
      </c>
      <c r="G73">
        <f t="shared" si="13"/>
        <v>22864897.489999995</v>
      </c>
      <c r="H73">
        <f t="shared" si="13"/>
        <v>17469805.219999999</v>
      </c>
      <c r="I73">
        <f t="shared" si="13"/>
        <v>20429534.119999994</v>
      </c>
      <c r="J73">
        <f>+J9+J15+J25+J35+J51</f>
        <v>24901910.270000018</v>
      </c>
      <c r="K73">
        <f>+K9+K15+K25+K35+K51</f>
        <v>19007576.800000001</v>
      </c>
      <c r="L73">
        <f t="shared" ref="L73:M73" si="14">+L9+L15+L25+L35+L51</f>
        <v>22682498.929999996</v>
      </c>
      <c r="M73">
        <f t="shared" si="14"/>
        <v>19998331.120000005</v>
      </c>
      <c r="N73">
        <f>+N9+N15+N25+N35+N51</f>
        <v>20718698.059999973</v>
      </c>
      <c r="O73">
        <f>+O9+O15+O25+O35+O51</f>
        <v>47401692.490000002</v>
      </c>
      <c r="P73">
        <f>+P9+P15+P25+P35+P51</f>
        <v>52672486.350000016</v>
      </c>
      <c r="Q73">
        <f>SUM(E73:P73)</f>
        <v>300791132.86000001</v>
      </c>
      <c r="R73"/>
    </row>
    <row r="74" spans="2:18" s="5" customFormat="1" x14ac:dyDescent="0.25">
      <c r="B74"/>
      <c r="C74"/>
      <c r="D74"/>
      <c r="E74"/>
      <c r="F74"/>
      <c r="G74"/>
      <c r="H74">
        <v>0</v>
      </c>
      <c r="I74"/>
      <c r="J74">
        <v>0</v>
      </c>
      <c r="K74"/>
      <c r="L74"/>
      <c r="M74">
        <v>0</v>
      </c>
      <c r="N74"/>
      <c r="O74">
        <v>0</v>
      </c>
      <c r="P74"/>
      <c r="Q74">
        <f t="shared" ref="Q74:Q85" si="15">SUM(E74:P74)</f>
        <v>0</v>
      </c>
      <c r="R74"/>
    </row>
    <row r="75" spans="2:18" s="5" customFormat="1" x14ac:dyDescent="0.25">
      <c r="B75" t="s">
        <v>80</v>
      </c>
      <c r="C75"/>
      <c r="D75"/>
      <c r="E75"/>
      <c r="F75"/>
      <c r="G75"/>
      <c r="H75">
        <v>0</v>
      </c>
      <c r="I75"/>
      <c r="J75">
        <v>0</v>
      </c>
      <c r="K75"/>
      <c r="L75"/>
      <c r="M75">
        <v>0</v>
      </c>
      <c r="N75"/>
      <c r="O75">
        <v>0</v>
      </c>
      <c r="P75"/>
      <c r="Q75">
        <f t="shared" si="15"/>
        <v>0</v>
      </c>
      <c r="R75"/>
    </row>
    <row r="76" spans="2:18" s="5" customFormat="1" x14ac:dyDescent="0.25">
      <c r="B76" t="s">
        <v>81</v>
      </c>
      <c r="C76">
        <f>+C77+C78</f>
        <v>0</v>
      </c>
      <c r="D76">
        <f t="shared" ref="D76:F76" si="16">+D77+D78</f>
        <v>0</v>
      </c>
      <c r="E76">
        <f t="shared" si="16"/>
        <v>0</v>
      </c>
      <c r="F76">
        <f t="shared" si="16"/>
        <v>0</v>
      </c>
      <c r="G76">
        <v>0</v>
      </c>
      <c r="H76">
        <v>0</v>
      </c>
      <c r="I76"/>
      <c r="J76">
        <v>0</v>
      </c>
      <c r="K76"/>
      <c r="L76"/>
      <c r="M76">
        <v>0</v>
      </c>
      <c r="N76"/>
      <c r="O76">
        <v>0</v>
      </c>
      <c r="P76"/>
      <c r="Q76">
        <f t="shared" si="15"/>
        <v>0</v>
      </c>
      <c r="R76"/>
    </row>
    <row r="77" spans="2:18" s="5" customFormat="1" x14ac:dyDescent="0.25">
      <c r="B77" t="s">
        <v>82</v>
      </c>
      <c r="C77"/>
      <c r="D77"/>
      <c r="E77">
        <v>0</v>
      </c>
      <c r="F77"/>
      <c r="G77"/>
      <c r="H77">
        <v>0</v>
      </c>
      <c r="I77"/>
      <c r="J77">
        <v>0</v>
      </c>
      <c r="K77"/>
      <c r="L77"/>
      <c r="M77">
        <v>0</v>
      </c>
      <c r="N77"/>
      <c r="O77">
        <v>0</v>
      </c>
      <c r="P77"/>
      <c r="Q77">
        <f t="shared" si="15"/>
        <v>0</v>
      </c>
      <c r="R77"/>
    </row>
    <row r="78" spans="2:18" s="5" customFormat="1" x14ac:dyDescent="0.25">
      <c r="B78" t="s">
        <v>83</v>
      </c>
      <c r="C78"/>
      <c r="D78"/>
      <c r="E78">
        <v>0</v>
      </c>
      <c r="F78"/>
      <c r="G78"/>
      <c r="H78">
        <v>0</v>
      </c>
      <c r="I78"/>
      <c r="J78">
        <v>0</v>
      </c>
      <c r="K78"/>
      <c r="L78"/>
      <c r="M78">
        <v>0</v>
      </c>
      <c r="N78"/>
      <c r="O78">
        <v>0</v>
      </c>
      <c r="P78"/>
      <c r="Q78">
        <f t="shared" si="15"/>
        <v>0</v>
      </c>
      <c r="R78"/>
    </row>
    <row r="79" spans="2:18" s="5" customFormat="1" x14ac:dyDescent="0.25">
      <c r="B79" t="s">
        <v>84</v>
      </c>
      <c r="C79">
        <f>+C80+C81</f>
        <v>0</v>
      </c>
      <c r="D79">
        <f t="shared" ref="D79:F79" si="17">+D80+D81</f>
        <v>0</v>
      </c>
      <c r="E79">
        <f t="shared" si="17"/>
        <v>0</v>
      </c>
      <c r="F79">
        <f t="shared" si="17"/>
        <v>0</v>
      </c>
      <c r="G79">
        <v>0</v>
      </c>
      <c r="H79">
        <v>0</v>
      </c>
      <c r="I79"/>
      <c r="J79">
        <v>0</v>
      </c>
      <c r="K79"/>
      <c r="L79"/>
      <c r="M79">
        <v>0</v>
      </c>
      <c r="N79"/>
      <c r="O79">
        <v>0</v>
      </c>
      <c r="P79"/>
      <c r="Q79">
        <f t="shared" si="15"/>
        <v>0</v>
      </c>
      <c r="R79"/>
    </row>
    <row r="80" spans="2:18" s="5" customFormat="1" x14ac:dyDescent="0.25">
      <c r="B80" t="s">
        <v>85</v>
      </c>
      <c r="C80"/>
      <c r="D80"/>
      <c r="E80">
        <v>0</v>
      </c>
      <c r="F80"/>
      <c r="G80"/>
      <c r="H80">
        <v>0</v>
      </c>
      <c r="I80"/>
      <c r="J80">
        <v>0</v>
      </c>
      <c r="K80"/>
      <c r="L80"/>
      <c r="M80">
        <v>0</v>
      </c>
      <c r="N80"/>
      <c r="O80">
        <v>0</v>
      </c>
      <c r="P80"/>
      <c r="Q80">
        <f t="shared" si="15"/>
        <v>0</v>
      </c>
      <c r="R80"/>
    </row>
    <row r="81" spans="2:18" s="5" customFormat="1" x14ac:dyDescent="0.25">
      <c r="B81" t="s">
        <v>86</v>
      </c>
      <c r="C81"/>
      <c r="D81"/>
      <c r="E81">
        <v>0</v>
      </c>
      <c r="F81"/>
      <c r="G81"/>
      <c r="H81">
        <v>0</v>
      </c>
      <c r="I81"/>
      <c r="J81">
        <v>0</v>
      </c>
      <c r="K81"/>
      <c r="L81"/>
      <c r="M81">
        <v>0</v>
      </c>
      <c r="N81"/>
      <c r="O81">
        <v>0</v>
      </c>
      <c r="P81"/>
      <c r="Q81">
        <f t="shared" si="15"/>
        <v>0</v>
      </c>
      <c r="R81"/>
    </row>
    <row r="82" spans="2:18" s="5" customFormat="1" x14ac:dyDescent="0.25">
      <c r="B82" t="s">
        <v>87</v>
      </c>
      <c r="C82">
        <f>+C83</f>
        <v>0</v>
      </c>
      <c r="D82">
        <f t="shared" ref="D82:F82" si="18">+D83</f>
        <v>0</v>
      </c>
      <c r="E82">
        <f t="shared" si="18"/>
        <v>0</v>
      </c>
      <c r="F82">
        <f t="shared" si="18"/>
        <v>0</v>
      </c>
      <c r="G82">
        <v>0</v>
      </c>
      <c r="H82">
        <v>0</v>
      </c>
      <c r="I82"/>
      <c r="J82">
        <v>0</v>
      </c>
      <c r="K82"/>
      <c r="L82"/>
      <c r="M82">
        <v>0</v>
      </c>
      <c r="N82"/>
      <c r="O82">
        <v>0</v>
      </c>
      <c r="P82"/>
      <c r="Q82">
        <f t="shared" si="15"/>
        <v>0</v>
      </c>
      <c r="R82"/>
    </row>
    <row r="83" spans="2:18" s="5" customFormat="1" x14ac:dyDescent="0.25">
      <c r="B83" t="s">
        <v>88</v>
      </c>
      <c r="C83"/>
      <c r="D83"/>
      <c r="E83">
        <v>0</v>
      </c>
      <c r="F83"/>
      <c r="G83"/>
      <c r="H83">
        <v>0</v>
      </c>
      <c r="I83"/>
      <c r="J83">
        <v>0</v>
      </c>
      <c r="K83"/>
      <c r="L83"/>
      <c r="M83">
        <v>0</v>
      </c>
      <c r="N83"/>
      <c r="O83">
        <v>0</v>
      </c>
      <c r="P83"/>
      <c r="Q83">
        <f t="shared" si="15"/>
        <v>0</v>
      </c>
      <c r="R83"/>
    </row>
    <row r="84" spans="2:18" s="5" customFormat="1" x14ac:dyDescent="0.25">
      <c r="B84" t="s">
        <v>89</v>
      </c>
      <c r="C84"/>
      <c r="D84"/>
      <c r="E84">
        <v>0</v>
      </c>
      <c r="F84"/>
      <c r="G84"/>
      <c r="H84">
        <v>0</v>
      </c>
      <c r="I84"/>
      <c r="J84">
        <v>0</v>
      </c>
      <c r="K84"/>
      <c r="L84"/>
      <c r="M84">
        <v>0</v>
      </c>
      <c r="N84"/>
      <c r="O84">
        <v>0</v>
      </c>
      <c r="P84"/>
      <c r="Q84">
        <f t="shared" si="15"/>
        <v>0</v>
      </c>
      <c r="R84"/>
    </row>
    <row r="85" spans="2:18" s="5" customFormat="1" x14ac:dyDescent="0.25">
      <c r="B85"/>
      <c r="C85"/>
      <c r="D85"/>
      <c r="E85"/>
      <c r="F85"/>
      <c r="G85"/>
      <c r="H85">
        <v>0</v>
      </c>
      <c r="I85"/>
      <c r="J85">
        <v>0</v>
      </c>
      <c r="K85"/>
      <c r="L85"/>
      <c r="M85">
        <v>0</v>
      </c>
      <c r="N85"/>
      <c r="O85">
        <v>0</v>
      </c>
      <c r="P85"/>
      <c r="Q85">
        <f t="shared" si="15"/>
        <v>0</v>
      </c>
      <c r="R85"/>
    </row>
    <row r="86" spans="2:18" s="4" customFormat="1" x14ac:dyDescent="0.25">
      <c r="B86" t="s">
        <v>90</v>
      </c>
      <c r="C86">
        <f>+C73</f>
        <v>300247582</v>
      </c>
      <c r="D86">
        <f t="shared" ref="D86:I86" si="19">+D73</f>
        <v>10189426.699999999</v>
      </c>
      <c r="E86">
        <f t="shared" si="19"/>
        <v>898502.52</v>
      </c>
      <c r="F86">
        <f t="shared" si="19"/>
        <v>31745199.490000002</v>
      </c>
      <c r="G86">
        <f t="shared" si="19"/>
        <v>22864897.489999995</v>
      </c>
      <c r="H86">
        <f t="shared" si="19"/>
        <v>17469805.219999999</v>
      </c>
      <c r="I86">
        <f t="shared" si="19"/>
        <v>20429534.119999994</v>
      </c>
      <c r="J86">
        <f t="shared" ref="J86:Q86" si="20">+J73</f>
        <v>24901910.270000018</v>
      </c>
      <c r="K86">
        <f t="shared" si="20"/>
        <v>19007576.800000001</v>
      </c>
      <c r="L86">
        <f t="shared" si="20"/>
        <v>22682498.929999996</v>
      </c>
      <c r="M86">
        <f t="shared" si="20"/>
        <v>19998331.120000005</v>
      </c>
      <c r="N86">
        <f t="shared" si="20"/>
        <v>20718698.059999973</v>
      </c>
      <c r="O86">
        <f t="shared" si="20"/>
        <v>47401692.490000002</v>
      </c>
      <c r="P86">
        <f t="shared" si="20"/>
        <v>52672486.350000016</v>
      </c>
      <c r="Q86">
        <f t="shared" si="20"/>
        <v>300791132.86000001</v>
      </c>
      <c r="R86"/>
    </row>
    <row r="87" spans="2:18" s="5" customFormat="1" ht="14.25" customHeight="1" x14ac:dyDescent="0.25">
      <c r="B87" t="s">
        <v>91</v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2:18" ht="14.25" customHeight="1" x14ac:dyDescent="0.25">
      <c r="B88" t="s">
        <v>106</v>
      </c>
      <c r="C88"/>
      <c r="D88"/>
      <c r="E88"/>
      <c r="F88"/>
      <c r="G88"/>
      <c r="H88"/>
      <c r="I88"/>
      <c r="Q88"/>
      <c r="R88"/>
    </row>
    <row r="89" spans="2:18" ht="14.25" customHeight="1" x14ac:dyDescent="0.25">
      <c r="B89" t="s">
        <v>107</v>
      </c>
      <c r="C89"/>
      <c r="D89"/>
      <c r="E89"/>
      <c r="F89"/>
      <c r="G89"/>
      <c r="H89"/>
      <c r="I89"/>
      <c r="Q89"/>
      <c r="R89"/>
    </row>
    <row r="90" spans="2:18" ht="8.25" customHeight="1" x14ac:dyDescent="0.25">
      <c r="B90"/>
      <c r="C90"/>
      <c r="D90"/>
      <c r="E90"/>
      <c r="F90"/>
      <c r="G90"/>
      <c r="H90"/>
      <c r="I90"/>
      <c r="Q90"/>
      <c r="R90"/>
    </row>
    <row r="91" spans="2:18" s="7" customFormat="1" ht="15.75" customHeight="1" x14ac:dyDescent="0.25">
      <c r="B91" t="s">
        <v>92</v>
      </c>
      <c r="C91"/>
      <c r="D91"/>
      <c r="E91"/>
      <c r="F91"/>
      <c r="G91"/>
      <c r="H91"/>
      <c r="I91"/>
      <c r="J91"/>
      <c r="K91" t="s">
        <v>93</v>
      </c>
      <c r="L91"/>
      <c r="M91"/>
      <c r="N91"/>
      <c r="O91"/>
      <c r="P91"/>
      <c r="Q91"/>
      <c r="R91"/>
    </row>
    <row r="92" spans="2:18" s="9" customFormat="1" ht="18" customHeight="1" x14ac:dyDescent="0.25">
      <c r="B92" t="s">
        <v>101</v>
      </c>
      <c r="C92"/>
      <c r="D92"/>
      <c r="E92"/>
      <c r="F92"/>
      <c r="G92"/>
      <c r="H92"/>
      <c r="I92"/>
      <c r="J92"/>
      <c r="K92" t="s">
        <v>94</v>
      </c>
      <c r="L92"/>
      <c r="M92"/>
      <c r="N92"/>
      <c r="O92"/>
      <c r="P92"/>
      <c r="Q92"/>
      <c r="R92"/>
    </row>
    <row r="93" spans="2:18" s="7" customFormat="1" ht="18" customHeight="1" x14ac:dyDescent="0.25">
      <c r="B93" t="s">
        <v>102</v>
      </c>
      <c r="C93"/>
      <c r="D93"/>
      <c r="E93"/>
      <c r="F93"/>
      <c r="G93"/>
      <c r="H93"/>
      <c r="I93"/>
      <c r="J93"/>
      <c r="K93" t="s">
        <v>95</v>
      </c>
      <c r="L93"/>
      <c r="M93"/>
      <c r="N93"/>
      <c r="O93"/>
      <c r="P93"/>
      <c r="Q93"/>
      <c r="R93"/>
    </row>
    <row r="94" spans="2:18" s="7" customFormat="1" ht="14.25" customHeigh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2:18" ht="14.25" customHeight="1" x14ac:dyDescent="0.25">
      <c r="B95"/>
      <c r="C95"/>
      <c r="D95"/>
      <c r="E95"/>
      <c r="F95"/>
      <c r="G95"/>
      <c r="H95"/>
      <c r="I95"/>
      <c r="Q95"/>
      <c r="R95"/>
    </row>
    <row r="96" spans="2:18" s="7" customFormat="1" ht="12" customHeight="1" x14ac:dyDescent="0.25">
      <c r="B96"/>
      <c r="C96"/>
      <c r="D96"/>
      <c r="E96" t="s">
        <v>96</v>
      </c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 s="7" customFormat="1" ht="15.75" x14ac:dyDescent="0.25">
      <c r="B97"/>
      <c r="C97"/>
      <c r="D97"/>
      <c r="E97" t="s">
        <v>97</v>
      </c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 s="7" customFormat="1" ht="15.75" customHeight="1" x14ac:dyDescent="0.25">
      <c r="B98"/>
      <c r="C98"/>
      <c r="D98"/>
      <c r="E98" t="s">
        <v>98</v>
      </c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 ht="15.75" x14ac:dyDescent="0.25">
      <c r="D99" s="7"/>
      <c r="E99" s="8"/>
      <c r="F99" s="8"/>
      <c r="K99" s="1"/>
      <c r="L99" s="1"/>
      <c r="M99" s="1"/>
      <c r="N99" s="1"/>
      <c r="O99" s="1"/>
      <c r="P99" s="1"/>
    </row>
    <row r="100" spans="2:18" ht="15.75" x14ac:dyDescent="0.25">
      <c r="D100" s="7"/>
      <c r="E100" s="8"/>
      <c r="F100" s="8"/>
    </row>
  </sheetData>
  <phoneticPr fontId="7" type="noConversion"/>
  <pageMargins left="1.1023622047244095" right="0.11811023622047245" top="0.74803149606299213" bottom="0.74803149606299213" header="0.31496062992125984" footer="0.31496062992125984"/>
  <pageSetup paperSize="5" scale="46" fitToHeight="0" orientation="landscape" r:id="rId1"/>
  <rowBreaks count="1" manualBreakCount="1">
    <brk id="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PRESUP. AL 31-12-2022</vt:lpstr>
      <vt:lpstr>'EJECUCIÓN PRESUP. AL 31-12-2022'!Área_de_impresión</vt:lpstr>
      <vt:lpstr>'EJECUCIÓN PRESUP. AL 31-12-2022'!Títulos_a_imprimir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2022-12-07T17:30:41Z</cp:lastPrinted>
  <dcterms:created xsi:type="dcterms:W3CDTF">2022-08-05T13:43:34Z</dcterms:created>
  <dcterms:modified xsi:type="dcterms:W3CDTF">2023-01-19T15:06:50Z</dcterms:modified>
</cp:coreProperties>
</file>